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zh-my.sharepoint.com/personal/h_noordhof_pzh_nl/Documents/Documenten/Westveen/RHDHV/2024 DO Vergunningaanvraag/"/>
    </mc:Choice>
  </mc:AlternateContent>
  <xr:revisionPtr revIDLastSave="0" documentId="8_{C3209FAD-0D43-4961-9779-4FC8732386BA}" xr6:coauthVersionLast="47" xr6:coauthVersionMax="47" xr10:uidLastSave="{00000000-0000-0000-0000-000000000000}"/>
  <bookViews>
    <workbookView xWindow="-110" yWindow="-110" windowWidth="19420" windowHeight="10420" xr2:uid="{C6BEC491-C33B-43D9-9828-C5F21D095FA6}"/>
  </bookViews>
  <sheets>
    <sheet name="Totaal 70 diepgang" sheetId="3" r:id="rId1"/>
  </sheets>
  <definedNames>
    <definedName name="_xlnm.Print_Area" localSheetId="0">'Totaal 70 diepgang'!$Q$1:$V$7</definedName>
    <definedName name="_xlnm.Print_Titles" localSheetId="0">'Totaal 70 diepgang'!$1:$12</definedName>
    <definedName name="ExternalData_1" localSheetId="0" hidden="1">'Totaal 70 diepgang'!$A$12:$V$584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3" l="1"/>
  <c r="P356" i="3"/>
  <c r="P327" i="3"/>
  <c r="Q585" i="3"/>
  <c r="N583" i="3"/>
  <c r="N574" i="3"/>
  <c r="N573" i="3"/>
  <c r="N572" i="3"/>
  <c r="N571" i="3"/>
  <c r="N570" i="3"/>
  <c r="N568" i="3"/>
  <c r="N565" i="3"/>
  <c r="N561" i="3"/>
  <c r="N547" i="3"/>
  <c r="N545" i="3"/>
  <c r="N543" i="3"/>
  <c r="N542" i="3"/>
  <c r="N541" i="3"/>
  <c r="N540" i="3"/>
  <c r="N539" i="3"/>
  <c r="N538" i="3"/>
  <c r="N537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2" i="3"/>
  <c r="N511" i="3"/>
  <c r="N507" i="3"/>
  <c r="N497" i="3"/>
  <c r="N486" i="3"/>
  <c r="N485" i="3"/>
  <c r="N484" i="3"/>
  <c r="N483" i="3"/>
  <c r="N481" i="3"/>
  <c r="N480" i="3"/>
  <c r="N479" i="3"/>
  <c r="N478" i="3"/>
  <c r="N467" i="3"/>
  <c r="N466" i="3"/>
  <c r="N465" i="3"/>
  <c r="N464" i="3"/>
  <c r="N463" i="3"/>
  <c r="N462" i="3"/>
  <c r="N461" i="3"/>
  <c r="N460" i="3"/>
  <c r="N459" i="3"/>
  <c r="N458" i="3"/>
  <c r="N337" i="3"/>
  <c r="N336" i="3"/>
  <c r="N335" i="3"/>
  <c r="N334" i="3"/>
  <c r="N333" i="3"/>
  <c r="N332" i="3"/>
  <c r="N331" i="3"/>
  <c r="N330" i="3"/>
  <c r="N329" i="3"/>
  <c r="N328" i="3"/>
  <c r="N317" i="3"/>
  <c r="N316" i="3"/>
  <c r="N315" i="3"/>
  <c r="N314" i="3"/>
  <c r="N313" i="3"/>
  <c r="N312" i="3"/>
  <c r="N311" i="3"/>
  <c r="N310" i="3"/>
  <c r="N309" i="3"/>
  <c r="N308" i="3"/>
  <c r="N304" i="3"/>
  <c r="N292" i="3"/>
  <c r="N291" i="3"/>
  <c r="N288" i="3"/>
  <c r="N283" i="3"/>
  <c r="N279" i="3"/>
  <c r="N278" i="3"/>
  <c r="N274" i="3"/>
  <c r="N273" i="3"/>
  <c r="N272" i="3"/>
  <c r="N271" i="3"/>
  <c r="N270" i="3"/>
  <c r="N269" i="3"/>
  <c r="N268" i="3"/>
  <c r="N267" i="3"/>
  <c r="N266" i="3"/>
  <c r="N265" i="3"/>
  <c r="N264" i="3"/>
  <c r="N261" i="3"/>
  <c r="N260" i="3"/>
  <c r="N257" i="3"/>
  <c r="N255" i="3"/>
  <c r="N254" i="3"/>
  <c r="N253" i="3"/>
  <c r="N252" i="3"/>
  <c r="N251" i="3"/>
  <c r="N246" i="3"/>
  <c r="N245" i="3"/>
  <c r="N236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87" i="3"/>
  <c r="N180" i="3"/>
  <c r="N177" i="3"/>
  <c r="N176" i="3"/>
  <c r="N175" i="3"/>
  <c r="N173" i="3"/>
  <c r="N172" i="3"/>
  <c r="N169" i="3"/>
  <c r="N168" i="3"/>
  <c r="N167" i="3"/>
  <c r="N155" i="3"/>
  <c r="N138" i="3"/>
  <c r="N137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07" i="3"/>
  <c r="N106" i="3"/>
  <c r="N101" i="3"/>
  <c r="N99" i="3"/>
  <c r="N98" i="3"/>
  <c r="N97" i="3"/>
  <c r="N96" i="3"/>
  <c r="N95" i="3"/>
  <c r="N94" i="3"/>
  <c r="N93" i="3"/>
  <c r="N92" i="3"/>
  <c r="N81" i="3"/>
  <c r="N79" i="3"/>
  <c r="N78" i="3"/>
  <c r="N77" i="3"/>
  <c r="N76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29" i="3"/>
  <c r="N28" i="3"/>
  <c r="N27" i="3"/>
  <c r="M13" i="3" l="1"/>
  <c r="M14" i="3"/>
  <c r="N14" i="3" s="1"/>
  <c r="M15" i="3"/>
  <c r="N15" i="3" s="1"/>
  <c r="M16" i="3"/>
  <c r="M17" i="3"/>
  <c r="N17" i="3" s="1"/>
  <c r="M18" i="3"/>
  <c r="N18" i="3" s="1"/>
  <c r="M19" i="3"/>
  <c r="N19" i="3" s="1"/>
  <c r="M20" i="3"/>
  <c r="N20" i="3" s="1"/>
  <c r="M21" i="3"/>
  <c r="N21" i="3" s="1"/>
  <c r="M22" i="3"/>
  <c r="M23" i="3"/>
  <c r="N23" i="3" s="1"/>
  <c r="M24" i="3"/>
  <c r="N24" i="3" s="1"/>
  <c r="M25" i="3"/>
  <c r="N25" i="3" s="1"/>
  <c r="M26" i="3"/>
  <c r="N26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M36" i="3"/>
  <c r="M37" i="3"/>
  <c r="N37" i="3" s="1"/>
  <c r="M38" i="3"/>
  <c r="N38" i="3" s="1"/>
  <c r="M39" i="3"/>
  <c r="N39" i="3" s="1"/>
  <c r="M40" i="3"/>
  <c r="N40" i="3" s="1"/>
  <c r="M41" i="3"/>
  <c r="N41" i="3" s="1"/>
  <c r="M75" i="3"/>
  <c r="N75" i="3" s="1"/>
  <c r="M80" i="3"/>
  <c r="M82" i="3"/>
  <c r="N82" i="3" s="1"/>
  <c r="M83" i="3"/>
  <c r="N83" i="3" s="1"/>
  <c r="M84" i="3"/>
  <c r="N84" i="3" s="1"/>
  <c r="M85" i="3"/>
  <c r="N85" i="3" s="1"/>
  <c r="M86" i="3"/>
  <c r="N86" i="3" s="1"/>
  <c r="M87" i="3"/>
  <c r="N87" i="3" s="1"/>
  <c r="M88" i="3"/>
  <c r="N88" i="3" s="1"/>
  <c r="M89" i="3"/>
  <c r="N89" i="3" s="1"/>
  <c r="M90" i="3"/>
  <c r="N90" i="3" s="1"/>
  <c r="M91" i="3"/>
  <c r="N91" i="3" s="1"/>
  <c r="M100" i="3"/>
  <c r="N100" i="3" s="1"/>
  <c r="M102" i="3"/>
  <c r="M103" i="3"/>
  <c r="N103" i="3" s="1"/>
  <c r="M104" i="3"/>
  <c r="N104" i="3" s="1"/>
  <c r="M105" i="3"/>
  <c r="N105" i="3" s="1"/>
  <c r="M108" i="3"/>
  <c r="N108" i="3" s="1"/>
  <c r="M109" i="3"/>
  <c r="N109" i="3" s="1"/>
  <c r="M110" i="3"/>
  <c r="N110" i="3" s="1"/>
  <c r="M111" i="3"/>
  <c r="N111" i="3" s="1"/>
  <c r="M133" i="3"/>
  <c r="N133" i="3" s="1"/>
  <c r="M134" i="3"/>
  <c r="N134" i="3" s="1"/>
  <c r="M135" i="3"/>
  <c r="N135" i="3" s="1"/>
  <c r="M136" i="3"/>
  <c r="N136" i="3" s="1"/>
  <c r="M139" i="3"/>
  <c r="N139" i="3" s="1"/>
  <c r="M140" i="3"/>
  <c r="N140" i="3" s="1"/>
  <c r="M141" i="3"/>
  <c r="N141" i="3" s="1"/>
  <c r="M142" i="3"/>
  <c r="N142" i="3" s="1"/>
  <c r="M143" i="3"/>
  <c r="N143" i="3" s="1"/>
  <c r="M144" i="3"/>
  <c r="N144" i="3" s="1"/>
  <c r="M145" i="3"/>
  <c r="N145" i="3" s="1"/>
  <c r="M146" i="3"/>
  <c r="N146" i="3" s="1"/>
  <c r="M147" i="3"/>
  <c r="M148" i="3"/>
  <c r="M149" i="3"/>
  <c r="M150" i="3"/>
  <c r="N150" i="3" s="1"/>
  <c r="M151" i="3"/>
  <c r="N151" i="3" s="1"/>
  <c r="M152" i="3"/>
  <c r="N152" i="3" s="1"/>
  <c r="M153" i="3"/>
  <c r="N153" i="3" s="1"/>
  <c r="M154" i="3"/>
  <c r="N154" i="3" s="1"/>
  <c r="M156" i="3"/>
  <c r="N156" i="3" s="1"/>
  <c r="M157" i="3"/>
  <c r="M158" i="3"/>
  <c r="N158" i="3" s="1"/>
  <c r="M159" i="3"/>
  <c r="N159" i="3" s="1"/>
  <c r="M160" i="3"/>
  <c r="N160" i="3" s="1"/>
  <c r="M161" i="3"/>
  <c r="N161" i="3" s="1"/>
  <c r="M162" i="3"/>
  <c r="N162" i="3" s="1"/>
  <c r="M163" i="3"/>
  <c r="N163" i="3" s="1"/>
  <c r="M164" i="3"/>
  <c r="N164" i="3" s="1"/>
  <c r="M165" i="3"/>
  <c r="N165" i="3" s="1"/>
  <c r="M166" i="3"/>
  <c r="N166" i="3" s="1"/>
  <c r="M170" i="3"/>
  <c r="N170" i="3" s="1"/>
  <c r="M171" i="3"/>
  <c r="N171" i="3" s="1"/>
  <c r="M174" i="3"/>
  <c r="N174" i="3" s="1"/>
  <c r="M178" i="3"/>
  <c r="N178" i="3" s="1"/>
  <c r="M179" i="3"/>
  <c r="M181" i="3"/>
  <c r="N181" i="3" s="1"/>
  <c r="M182" i="3"/>
  <c r="N182" i="3" s="1"/>
  <c r="M183" i="3"/>
  <c r="N183" i="3" s="1"/>
  <c r="M184" i="3"/>
  <c r="N184" i="3" s="1"/>
  <c r="M185" i="3"/>
  <c r="N185" i="3" s="1"/>
  <c r="M186" i="3"/>
  <c r="N186" i="3" s="1"/>
  <c r="M188" i="3"/>
  <c r="N188" i="3" s="1"/>
  <c r="M189" i="3"/>
  <c r="N189" i="3" s="1"/>
  <c r="M190" i="3"/>
  <c r="N190" i="3" s="1"/>
  <c r="M191" i="3"/>
  <c r="N191" i="3" s="1"/>
  <c r="M192" i="3"/>
  <c r="N192" i="3" s="1"/>
  <c r="M193" i="3"/>
  <c r="N193" i="3" s="1"/>
  <c r="M194" i="3"/>
  <c r="N194" i="3" s="1"/>
  <c r="M195" i="3"/>
  <c r="N195" i="3" s="1"/>
  <c r="M235" i="3"/>
  <c r="N235" i="3" s="1"/>
  <c r="M237" i="3"/>
  <c r="N237" i="3" s="1"/>
  <c r="M238" i="3"/>
  <c r="N238" i="3" s="1"/>
  <c r="M239" i="3"/>
  <c r="N239" i="3" s="1"/>
  <c r="M240" i="3"/>
  <c r="N240" i="3" s="1"/>
  <c r="M241" i="3"/>
  <c r="N241" i="3" s="1"/>
  <c r="M242" i="3"/>
  <c r="N242" i="3" s="1"/>
  <c r="M243" i="3"/>
  <c r="N243" i="3" s="1"/>
  <c r="M244" i="3"/>
  <c r="M247" i="3"/>
  <c r="N247" i="3" s="1"/>
  <c r="M248" i="3"/>
  <c r="N248" i="3" s="1"/>
  <c r="M249" i="3"/>
  <c r="N249" i="3" s="1"/>
  <c r="M250" i="3"/>
  <c r="N250" i="3" s="1"/>
  <c r="M256" i="3"/>
  <c r="N256" i="3" s="1"/>
  <c r="M258" i="3"/>
  <c r="N258" i="3" s="1"/>
  <c r="M259" i="3"/>
  <c r="N259" i="3" s="1"/>
  <c r="M262" i="3"/>
  <c r="N262" i="3" s="1"/>
  <c r="M263" i="3"/>
  <c r="N263" i="3" s="1"/>
  <c r="M275" i="3"/>
  <c r="N275" i="3" s="1"/>
  <c r="M276" i="3"/>
  <c r="M277" i="3"/>
  <c r="M280" i="3"/>
  <c r="N280" i="3" s="1"/>
  <c r="M281" i="3"/>
  <c r="N281" i="3" s="1"/>
  <c r="M282" i="3"/>
  <c r="N282" i="3" s="1"/>
  <c r="M284" i="3"/>
  <c r="N284" i="3" s="1"/>
  <c r="M285" i="3"/>
  <c r="N285" i="3" s="1"/>
  <c r="M286" i="3"/>
  <c r="M287" i="3"/>
  <c r="M289" i="3"/>
  <c r="N289" i="3" s="1"/>
  <c r="M290" i="3"/>
  <c r="N290" i="3" s="1"/>
  <c r="M293" i="3"/>
  <c r="N293" i="3" s="1"/>
  <c r="M294" i="3"/>
  <c r="N294" i="3" s="1"/>
  <c r="M295" i="3"/>
  <c r="N295" i="3" s="1"/>
  <c r="M296" i="3"/>
  <c r="N296" i="3" s="1"/>
  <c r="M297" i="3"/>
  <c r="N297" i="3" s="1"/>
  <c r="M298" i="3"/>
  <c r="N298" i="3" s="1"/>
  <c r="M299" i="3"/>
  <c r="M300" i="3"/>
  <c r="N300" i="3" s="1"/>
  <c r="M301" i="3"/>
  <c r="N301" i="3" s="1"/>
  <c r="M302" i="3"/>
  <c r="N302" i="3" s="1"/>
  <c r="M303" i="3"/>
  <c r="N303" i="3" s="1"/>
  <c r="M305" i="3"/>
  <c r="N305" i="3" s="1"/>
  <c r="M306" i="3"/>
  <c r="N306" i="3" s="1"/>
  <c r="M307" i="3"/>
  <c r="N307" i="3" s="1"/>
  <c r="M318" i="3"/>
  <c r="N318" i="3" s="1"/>
  <c r="M319" i="3"/>
  <c r="N319" i="3" s="1"/>
  <c r="M320" i="3"/>
  <c r="N320" i="3" s="1"/>
  <c r="M321" i="3"/>
  <c r="N321" i="3" s="1"/>
  <c r="M322" i="3"/>
  <c r="N322" i="3" s="1"/>
  <c r="M323" i="3"/>
  <c r="N323" i="3" s="1"/>
  <c r="M324" i="3"/>
  <c r="N324" i="3" s="1"/>
  <c r="M325" i="3"/>
  <c r="N325" i="3" s="1"/>
  <c r="M326" i="3"/>
  <c r="N326" i="3" s="1"/>
  <c r="M327" i="3"/>
  <c r="N327" i="3" s="1"/>
  <c r="M338" i="3"/>
  <c r="N338" i="3" s="1"/>
  <c r="M339" i="3"/>
  <c r="N339" i="3" s="1"/>
  <c r="M340" i="3"/>
  <c r="M341" i="3"/>
  <c r="M342" i="3"/>
  <c r="N342" i="3" s="1"/>
  <c r="M343" i="3"/>
  <c r="N343" i="3" s="1"/>
  <c r="M344" i="3"/>
  <c r="N344" i="3" s="1"/>
  <c r="M345" i="3"/>
  <c r="N345" i="3" s="1"/>
  <c r="M346" i="3"/>
  <c r="N346" i="3" s="1"/>
  <c r="M347" i="3"/>
  <c r="N347" i="3" s="1"/>
  <c r="M348" i="3"/>
  <c r="N348" i="3" s="1"/>
  <c r="M349" i="3"/>
  <c r="N349" i="3" s="1"/>
  <c r="M350" i="3"/>
  <c r="M351" i="3"/>
  <c r="N351" i="3" s="1"/>
  <c r="M352" i="3"/>
  <c r="N352" i="3" s="1"/>
  <c r="M353" i="3"/>
  <c r="N353" i="3" s="1"/>
  <c r="M354" i="3"/>
  <c r="N354" i="3" s="1"/>
  <c r="M355" i="3"/>
  <c r="N355" i="3" s="1"/>
  <c r="M356" i="3"/>
  <c r="N356" i="3" s="1"/>
  <c r="M357" i="3"/>
  <c r="N357" i="3" s="1"/>
  <c r="M358" i="3"/>
  <c r="N358" i="3" s="1"/>
  <c r="M359" i="3"/>
  <c r="N359" i="3" s="1"/>
  <c r="M360" i="3"/>
  <c r="N360" i="3" s="1"/>
  <c r="M361" i="3"/>
  <c r="N361" i="3" s="1"/>
  <c r="M362" i="3"/>
  <c r="N362" i="3" s="1"/>
  <c r="M363" i="3"/>
  <c r="M364" i="3"/>
  <c r="N364" i="3" s="1"/>
  <c r="M365" i="3"/>
  <c r="N365" i="3" s="1"/>
  <c r="M366" i="3"/>
  <c r="N366" i="3" s="1"/>
  <c r="M367" i="3"/>
  <c r="N367" i="3" s="1"/>
  <c r="M368" i="3"/>
  <c r="N368" i="3" s="1"/>
  <c r="M369" i="3"/>
  <c r="N369" i="3" s="1"/>
  <c r="M370" i="3"/>
  <c r="N370" i="3" s="1"/>
  <c r="M371" i="3"/>
  <c r="N371" i="3" s="1"/>
  <c r="M372" i="3"/>
  <c r="M373" i="3"/>
  <c r="M374" i="3"/>
  <c r="N374" i="3" s="1"/>
  <c r="M375" i="3"/>
  <c r="N375" i="3" s="1"/>
  <c r="M376" i="3"/>
  <c r="N376" i="3" s="1"/>
  <c r="M377" i="3"/>
  <c r="N377" i="3" s="1"/>
  <c r="M378" i="3"/>
  <c r="N378" i="3" s="1"/>
  <c r="M379" i="3"/>
  <c r="N379" i="3" s="1"/>
  <c r="M380" i="3"/>
  <c r="M381" i="3"/>
  <c r="N381" i="3" s="1"/>
  <c r="M382" i="3"/>
  <c r="N382" i="3" s="1"/>
  <c r="M383" i="3"/>
  <c r="M384" i="3"/>
  <c r="N384" i="3" s="1"/>
  <c r="M385" i="3"/>
  <c r="N385" i="3" s="1"/>
  <c r="M386" i="3"/>
  <c r="N386" i="3" s="1"/>
  <c r="M387" i="3"/>
  <c r="N387" i="3" s="1"/>
  <c r="M388" i="3"/>
  <c r="N388" i="3" s="1"/>
  <c r="M389" i="3"/>
  <c r="N389" i="3" s="1"/>
  <c r="M390" i="3"/>
  <c r="N390" i="3" s="1"/>
  <c r="M391" i="3"/>
  <c r="N391" i="3" s="1"/>
  <c r="M392" i="3"/>
  <c r="N392" i="3" s="1"/>
  <c r="M393" i="3"/>
  <c r="N393" i="3" s="1"/>
  <c r="M394" i="3"/>
  <c r="N394" i="3" s="1"/>
  <c r="M395" i="3"/>
  <c r="M396" i="3"/>
  <c r="N396" i="3" s="1"/>
  <c r="M397" i="3"/>
  <c r="N397" i="3" s="1"/>
  <c r="M398" i="3"/>
  <c r="N398" i="3" s="1"/>
  <c r="M399" i="3"/>
  <c r="N399" i="3" s="1"/>
  <c r="M400" i="3"/>
  <c r="M401" i="3"/>
  <c r="N401" i="3" s="1"/>
  <c r="M402" i="3"/>
  <c r="N402" i="3" s="1"/>
  <c r="M403" i="3"/>
  <c r="N403" i="3" s="1"/>
  <c r="M404" i="3"/>
  <c r="N404" i="3" s="1"/>
  <c r="M405" i="3"/>
  <c r="M406" i="3"/>
  <c r="N406" i="3" s="1"/>
  <c r="M407" i="3"/>
  <c r="N407" i="3" s="1"/>
  <c r="M408" i="3"/>
  <c r="N408" i="3" s="1"/>
  <c r="M409" i="3"/>
  <c r="N409" i="3" s="1"/>
  <c r="M410" i="3"/>
  <c r="N410" i="3" s="1"/>
  <c r="M411" i="3"/>
  <c r="N411" i="3" s="1"/>
  <c r="M412" i="3"/>
  <c r="N412" i="3" s="1"/>
  <c r="M413" i="3"/>
  <c r="N413" i="3" s="1"/>
  <c r="M414" i="3"/>
  <c r="N414" i="3" s="1"/>
  <c r="M415" i="3"/>
  <c r="N415" i="3" s="1"/>
  <c r="M416" i="3"/>
  <c r="N416" i="3" s="1"/>
  <c r="M417" i="3"/>
  <c r="N417" i="3" s="1"/>
  <c r="M418" i="3"/>
  <c r="N418" i="3" s="1"/>
  <c r="M419" i="3"/>
  <c r="N419" i="3" s="1"/>
  <c r="M420" i="3"/>
  <c r="N420" i="3" s="1"/>
  <c r="M421" i="3"/>
  <c r="N421" i="3" s="1"/>
  <c r="M422" i="3"/>
  <c r="N422" i="3" s="1"/>
  <c r="M423" i="3"/>
  <c r="N423" i="3" s="1"/>
  <c r="M424" i="3"/>
  <c r="M425" i="3"/>
  <c r="N425" i="3" s="1"/>
  <c r="M426" i="3"/>
  <c r="N426" i="3" s="1"/>
  <c r="M427" i="3"/>
  <c r="M428" i="3"/>
  <c r="M429" i="3"/>
  <c r="N429" i="3" s="1"/>
  <c r="M430" i="3"/>
  <c r="N430" i="3" s="1"/>
  <c r="M431" i="3"/>
  <c r="N431" i="3" s="1"/>
  <c r="M432" i="3"/>
  <c r="N432" i="3" s="1"/>
  <c r="M433" i="3"/>
  <c r="N433" i="3" s="1"/>
  <c r="M434" i="3"/>
  <c r="N434" i="3" s="1"/>
  <c r="M435" i="3"/>
  <c r="N435" i="3" s="1"/>
  <c r="M436" i="3"/>
  <c r="N436" i="3" s="1"/>
  <c r="M437" i="3"/>
  <c r="M438" i="3"/>
  <c r="M439" i="3"/>
  <c r="N439" i="3" s="1"/>
  <c r="M440" i="3"/>
  <c r="N440" i="3" s="1"/>
  <c r="M441" i="3"/>
  <c r="N441" i="3" s="1"/>
  <c r="M442" i="3"/>
  <c r="N442" i="3" s="1"/>
  <c r="M443" i="3"/>
  <c r="N443" i="3" s="1"/>
  <c r="M444" i="3"/>
  <c r="N444" i="3" s="1"/>
  <c r="M445" i="3"/>
  <c r="N445" i="3" s="1"/>
  <c r="M446" i="3"/>
  <c r="N446" i="3" s="1"/>
  <c r="M447" i="3"/>
  <c r="N447" i="3" s="1"/>
  <c r="M448" i="3"/>
  <c r="N448" i="3" s="1"/>
  <c r="M449" i="3"/>
  <c r="N449" i="3" s="1"/>
  <c r="M450" i="3"/>
  <c r="N450" i="3" s="1"/>
  <c r="M451" i="3"/>
  <c r="N451" i="3" s="1"/>
  <c r="M452" i="3"/>
  <c r="N452" i="3" s="1"/>
  <c r="M453" i="3"/>
  <c r="N453" i="3" s="1"/>
  <c r="M454" i="3"/>
  <c r="N454" i="3" s="1"/>
  <c r="M455" i="3"/>
  <c r="N455" i="3" s="1"/>
  <c r="M456" i="3"/>
  <c r="N456" i="3" s="1"/>
  <c r="M457" i="3"/>
  <c r="N457" i="3" s="1"/>
  <c r="M468" i="3"/>
  <c r="N468" i="3" s="1"/>
  <c r="M469" i="3"/>
  <c r="N469" i="3" s="1"/>
  <c r="M470" i="3"/>
  <c r="N470" i="3" s="1"/>
  <c r="M471" i="3"/>
  <c r="N471" i="3" s="1"/>
  <c r="M472" i="3"/>
  <c r="N472" i="3" s="1"/>
  <c r="M473" i="3"/>
  <c r="N473" i="3" s="1"/>
  <c r="M474" i="3"/>
  <c r="N474" i="3" s="1"/>
  <c r="M475" i="3"/>
  <c r="N475" i="3" s="1"/>
  <c r="M476" i="3"/>
  <c r="N476" i="3" s="1"/>
  <c r="M477" i="3"/>
  <c r="N477" i="3" s="1"/>
  <c r="M482" i="3"/>
  <c r="N482" i="3" s="1"/>
  <c r="M487" i="3"/>
  <c r="N487" i="3" s="1"/>
  <c r="M488" i="3"/>
  <c r="N488" i="3" s="1"/>
  <c r="M489" i="3"/>
  <c r="N489" i="3" s="1"/>
  <c r="M490" i="3"/>
  <c r="N490" i="3" s="1"/>
  <c r="M491" i="3"/>
  <c r="N491" i="3" s="1"/>
  <c r="M492" i="3"/>
  <c r="N492" i="3" s="1"/>
  <c r="M493" i="3"/>
  <c r="N493" i="3" s="1"/>
  <c r="M494" i="3"/>
  <c r="N494" i="3" s="1"/>
  <c r="M495" i="3"/>
  <c r="N495" i="3" s="1"/>
  <c r="M496" i="3"/>
  <c r="N496" i="3" s="1"/>
  <c r="M498" i="3"/>
  <c r="N498" i="3" s="1"/>
  <c r="M499" i="3"/>
  <c r="N499" i="3" s="1"/>
  <c r="M500" i="3"/>
  <c r="N500" i="3" s="1"/>
  <c r="M501" i="3"/>
  <c r="N501" i="3" s="1"/>
  <c r="M502" i="3"/>
  <c r="N502" i="3" s="1"/>
  <c r="M503" i="3"/>
  <c r="N503" i="3" s="1"/>
  <c r="M504" i="3"/>
  <c r="N504" i="3" s="1"/>
  <c r="M505" i="3"/>
  <c r="N505" i="3" s="1"/>
  <c r="M506" i="3"/>
  <c r="N506" i="3" s="1"/>
  <c r="M508" i="3"/>
  <c r="N508" i="3" s="1"/>
  <c r="M509" i="3"/>
  <c r="M510" i="3"/>
  <c r="N510" i="3" s="1"/>
  <c r="M513" i="3"/>
  <c r="N513" i="3" s="1"/>
  <c r="M514" i="3"/>
  <c r="N514" i="3" s="1"/>
  <c r="M528" i="3"/>
  <c r="M529" i="3"/>
  <c r="N529" i="3" s="1"/>
  <c r="M530" i="3"/>
  <c r="N530" i="3" s="1"/>
  <c r="N531" i="3"/>
  <c r="M532" i="3"/>
  <c r="N532" i="3" s="1"/>
  <c r="M533" i="3"/>
  <c r="N533" i="3" s="1"/>
  <c r="M534" i="3"/>
  <c r="N534" i="3" s="1"/>
  <c r="M535" i="3"/>
  <c r="N535" i="3" s="1"/>
  <c r="M536" i="3"/>
  <c r="N536" i="3" s="1"/>
  <c r="M544" i="3"/>
  <c r="N544" i="3" s="1"/>
  <c r="M546" i="3"/>
  <c r="N546" i="3" s="1"/>
  <c r="M548" i="3"/>
  <c r="N548" i="3" s="1"/>
  <c r="M549" i="3"/>
  <c r="M550" i="3"/>
  <c r="N550" i="3" s="1"/>
  <c r="M551" i="3"/>
  <c r="N551" i="3" s="1"/>
  <c r="M552" i="3"/>
  <c r="N552" i="3" s="1"/>
  <c r="M553" i="3"/>
  <c r="N553" i="3" s="1"/>
  <c r="M554" i="3"/>
  <c r="N554" i="3" s="1"/>
  <c r="M555" i="3"/>
  <c r="N555" i="3" s="1"/>
  <c r="M556" i="3"/>
  <c r="N556" i="3" s="1"/>
  <c r="M557" i="3"/>
  <c r="N557" i="3" s="1"/>
  <c r="M558" i="3"/>
  <c r="N558" i="3" s="1"/>
  <c r="M559" i="3"/>
  <c r="N559" i="3" s="1"/>
  <c r="M560" i="3"/>
  <c r="N560" i="3" s="1"/>
  <c r="M562" i="3"/>
  <c r="N562" i="3" s="1"/>
  <c r="N563" i="3"/>
  <c r="M564" i="3"/>
  <c r="N564" i="3" s="1"/>
  <c r="M566" i="3"/>
  <c r="N566" i="3" s="1"/>
  <c r="M567" i="3"/>
  <c r="N567" i="3" s="1"/>
  <c r="M569" i="3"/>
  <c r="N569" i="3" s="1"/>
  <c r="M575" i="3"/>
  <c r="N575" i="3" s="1"/>
  <c r="M576" i="3"/>
  <c r="N576" i="3" s="1"/>
  <c r="M577" i="3"/>
  <c r="N577" i="3" s="1"/>
  <c r="M578" i="3"/>
  <c r="N578" i="3" s="1"/>
  <c r="M579" i="3"/>
  <c r="N579" i="3" s="1"/>
  <c r="M580" i="3"/>
  <c r="N580" i="3" s="1"/>
  <c r="M581" i="3"/>
  <c r="M582" i="3"/>
  <c r="M584" i="3"/>
  <c r="N584" i="3" s="1"/>
  <c r="U5" i="3"/>
  <c r="N383" i="3" l="1"/>
  <c r="N424" i="3"/>
  <c r="N438" i="3"/>
  <c r="N350" i="3"/>
  <c r="N299" i="3"/>
  <c r="N277" i="3"/>
  <c r="N437" i="3"/>
  <c r="N405" i="3"/>
  <c r="N373" i="3"/>
  <c r="O373" i="3" s="1"/>
  <c r="R373" i="3" s="1"/>
  <c r="N341" i="3"/>
  <c r="N287" i="3"/>
  <c r="N276" i="3"/>
  <c r="N149" i="3"/>
  <c r="N80" i="3"/>
  <c r="N36" i="3"/>
  <c r="O36" i="3" s="1"/>
  <c r="R36" i="3" s="1"/>
  <c r="N244" i="3"/>
  <c r="N528" i="3"/>
  <c r="N582" i="3"/>
  <c r="N428" i="3"/>
  <c r="N380" i="3"/>
  <c r="N372" i="3"/>
  <c r="N340" i="3"/>
  <c r="N286" i="3"/>
  <c r="N157" i="3"/>
  <c r="N148" i="3"/>
  <c r="N35" i="3"/>
  <c r="O35" i="3" s="1"/>
  <c r="R35" i="3" s="1"/>
  <c r="N16" i="3"/>
  <c r="N400" i="3"/>
  <c r="N581" i="3"/>
  <c r="N427" i="3"/>
  <c r="N395" i="3"/>
  <c r="N363" i="3"/>
  <c r="N147" i="3"/>
  <c r="N549" i="3"/>
  <c r="N179" i="3"/>
  <c r="N102" i="3"/>
  <c r="N22" i="3"/>
  <c r="N509" i="3"/>
  <c r="N13" i="3"/>
  <c r="O13" i="3" s="1"/>
  <c r="O472" i="3"/>
  <c r="R472" i="3" s="1"/>
  <c r="O376" i="3"/>
  <c r="R376" i="3" s="1"/>
  <c r="O280" i="3"/>
  <c r="R280" i="3" s="1"/>
  <c r="O104" i="3"/>
  <c r="R104" i="3" s="1"/>
  <c r="O546" i="3"/>
  <c r="R546" i="3" s="1"/>
  <c r="O576" i="3"/>
  <c r="R576" i="3" s="1"/>
  <c r="O15" i="3"/>
  <c r="R15" i="3" s="1"/>
  <c r="O562" i="3"/>
  <c r="R562" i="3" s="1"/>
  <c r="O584" i="3"/>
  <c r="R584" i="3" s="1"/>
  <c r="O374" i="3"/>
  <c r="R374" i="3" s="1"/>
  <c r="O174" i="3"/>
  <c r="R174" i="3" s="1"/>
  <c r="O14" i="3"/>
  <c r="R14" i="3" s="1"/>
  <c r="O578" i="3"/>
  <c r="R578" i="3" s="1"/>
  <c r="O170" i="3"/>
  <c r="R170" i="3" s="1"/>
  <c r="O108" i="3"/>
  <c r="R108" i="3" s="1"/>
  <c r="O475" i="3"/>
  <c r="R475" i="3" s="1"/>
  <c r="R583" i="3"/>
  <c r="K583" i="3"/>
  <c r="K573" i="3"/>
  <c r="K571" i="3"/>
  <c r="K570" i="3"/>
  <c r="K565" i="3"/>
  <c r="K563" i="3"/>
  <c r="K561" i="3"/>
  <c r="K547" i="3"/>
  <c r="K545" i="3"/>
  <c r="K543" i="3"/>
  <c r="K542" i="3"/>
  <c r="K541" i="3"/>
  <c r="K540" i="3"/>
  <c r="K539" i="3"/>
  <c r="K538" i="3"/>
  <c r="R537" i="3"/>
  <c r="K537" i="3"/>
  <c r="R531" i="3"/>
  <c r="K531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2" i="3"/>
  <c r="K511" i="3"/>
  <c r="R507" i="3"/>
  <c r="K507" i="3"/>
  <c r="R497" i="3"/>
  <c r="K497" i="3"/>
  <c r="K486" i="3"/>
  <c r="K485" i="3"/>
  <c r="K484" i="3"/>
  <c r="K483" i="3"/>
  <c r="K481" i="3"/>
  <c r="K480" i="3"/>
  <c r="K479" i="3"/>
  <c r="K478" i="3"/>
  <c r="K467" i="3"/>
  <c r="K466" i="3"/>
  <c r="K465" i="3"/>
  <c r="K464" i="3"/>
  <c r="K463" i="3"/>
  <c r="K462" i="3"/>
  <c r="K461" i="3"/>
  <c r="K460" i="3"/>
  <c r="K459" i="3"/>
  <c r="K458" i="3"/>
  <c r="R337" i="3"/>
  <c r="K337" i="3"/>
  <c r="R336" i="3"/>
  <c r="K336" i="3"/>
  <c r="R335" i="3"/>
  <c r="K335" i="3"/>
  <c r="R334" i="3"/>
  <c r="K334" i="3"/>
  <c r="R333" i="3"/>
  <c r="K333" i="3"/>
  <c r="R332" i="3"/>
  <c r="K332" i="3"/>
  <c r="R331" i="3"/>
  <c r="K331" i="3"/>
  <c r="R330" i="3"/>
  <c r="K330" i="3"/>
  <c r="R329" i="3"/>
  <c r="K329" i="3"/>
  <c r="R328" i="3"/>
  <c r="K328" i="3"/>
  <c r="R317" i="3"/>
  <c r="K317" i="3"/>
  <c r="R316" i="3"/>
  <c r="K316" i="3"/>
  <c r="R315" i="3"/>
  <c r="K315" i="3"/>
  <c r="R314" i="3"/>
  <c r="K314" i="3"/>
  <c r="R313" i="3"/>
  <c r="K313" i="3"/>
  <c r="R312" i="3"/>
  <c r="K312" i="3"/>
  <c r="R311" i="3"/>
  <c r="K311" i="3"/>
  <c r="R310" i="3"/>
  <c r="K310" i="3"/>
  <c r="R309" i="3"/>
  <c r="K309" i="3"/>
  <c r="R308" i="3"/>
  <c r="K308" i="3"/>
  <c r="K304" i="3"/>
  <c r="K292" i="3"/>
  <c r="K291" i="3"/>
  <c r="K288" i="3"/>
  <c r="K283" i="3"/>
  <c r="K279" i="3"/>
  <c r="K278" i="3"/>
  <c r="K274" i="3"/>
  <c r="K273" i="3"/>
  <c r="K272" i="3"/>
  <c r="R271" i="3"/>
  <c r="K271" i="3"/>
  <c r="K270" i="3"/>
  <c r="K269" i="3"/>
  <c r="K268" i="3"/>
  <c r="K267" i="3"/>
  <c r="R266" i="3"/>
  <c r="K266" i="3"/>
  <c r="K265" i="3"/>
  <c r="P264" i="3"/>
  <c r="K264" i="3"/>
  <c r="K261" i="3"/>
  <c r="K260" i="3"/>
  <c r="R257" i="3"/>
  <c r="K257" i="3"/>
  <c r="K255" i="3"/>
  <c r="K254" i="3"/>
  <c r="K253" i="3"/>
  <c r="K252" i="3"/>
  <c r="K251" i="3"/>
  <c r="K246" i="3"/>
  <c r="K245" i="3"/>
  <c r="K236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87" i="3"/>
  <c r="K180" i="3"/>
  <c r="R177" i="3"/>
  <c r="K177" i="3"/>
  <c r="K176" i="3"/>
  <c r="K175" i="3"/>
  <c r="K173" i="3"/>
  <c r="K172" i="3"/>
  <c r="K169" i="3"/>
  <c r="K168" i="3"/>
  <c r="K167" i="3"/>
  <c r="K155" i="3"/>
  <c r="R138" i="3"/>
  <c r="K138" i="3"/>
  <c r="K137" i="3"/>
  <c r="R132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R119" i="3"/>
  <c r="K119" i="3"/>
  <c r="K118" i="3"/>
  <c r="K117" i="3"/>
  <c r="K116" i="3"/>
  <c r="K115" i="3"/>
  <c r="K114" i="3"/>
  <c r="K113" i="3"/>
  <c r="R112" i="3"/>
  <c r="K112" i="3"/>
  <c r="K107" i="3"/>
  <c r="K106" i="3"/>
  <c r="R101" i="3"/>
  <c r="K101" i="3"/>
  <c r="K99" i="3"/>
  <c r="K98" i="3"/>
  <c r="R97" i="3"/>
  <c r="K97" i="3"/>
  <c r="K96" i="3"/>
  <c r="R95" i="3"/>
  <c r="K95" i="3"/>
  <c r="K94" i="3"/>
  <c r="K93" i="3"/>
  <c r="R92" i="3"/>
  <c r="K92" i="3"/>
  <c r="K81" i="3"/>
  <c r="K79" i="3"/>
  <c r="K78" i="3"/>
  <c r="P77" i="3"/>
  <c r="K77" i="3"/>
  <c r="R76" i="3"/>
  <c r="K76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O57" i="3"/>
  <c r="R57" i="3" s="1"/>
  <c r="K57" i="3"/>
  <c r="O56" i="3"/>
  <c r="R56" i="3" s="1"/>
  <c r="K56" i="3"/>
  <c r="K55" i="3"/>
  <c r="K54" i="3"/>
  <c r="K53" i="3"/>
  <c r="K52" i="3"/>
  <c r="R51" i="3"/>
  <c r="K51" i="3"/>
  <c r="K50" i="3"/>
  <c r="R49" i="3"/>
  <c r="K49" i="3"/>
  <c r="K48" i="3"/>
  <c r="K47" i="3"/>
  <c r="K46" i="3"/>
  <c r="K45" i="3"/>
  <c r="K44" i="3"/>
  <c r="K43" i="3"/>
  <c r="R42" i="3"/>
  <c r="K42" i="3"/>
  <c r="K29" i="3"/>
  <c r="K28" i="3"/>
  <c r="K27" i="3"/>
  <c r="K584" i="3"/>
  <c r="K582" i="3"/>
  <c r="K581" i="3"/>
  <c r="O580" i="3"/>
  <c r="R580" i="3" s="1"/>
  <c r="K580" i="3"/>
  <c r="K579" i="3"/>
  <c r="K578" i="3"/>
  <c r="K577" i="3"/>
  <c r="K576" i="3"/>
  <c r="R575" i="3"/>
  <c r="K575" i="3"/>
  <c r="K574" i="3"/>
  <c r="K572" i="3"/>
  <c r="O569" i="3"/>
  <c r="R569" i="3" s="1"/>
  <c r="K569" i="3"/>
  <c r="K568" i="3"/>
  <c r="O567" i="3"/>
  <c r="R567" i="3" s="1"/>
  <c r="K567" i="3"/>
  <c r="K566" i="3"/>
  <c r="K564" i="3"/>
  <c r="K562" i="3"/>
  <c r="K560" i="3"/>
  <c r="K559" i="3"/>
  <c r="K558" i="3"/>
  <c r="K557" i="3"/>
  <c r="K556" i="3"/>
  <c r="K555" i="3"/>
  <c r="K554" i="3"/>
  <c r="O553" i="3"/>
  <c r="R553" i="3" s="1"/>
  <c r="K553" i="3"/>
  <c r="K552" i="3"/>
  <c r="K551" i="3"/>
  <c r="K550" i="3"/>
  <c r="K549" i="3"/>
  <c r="K548" i="3"/>
  <c r="K546" i="3"/>
  <c r="K544" i="3"/>
  <c r="K536" i="3"/>
  <c r="K535" i="3"/>
  <c r="K534" i="3"/>
  <c r="O533" i="3"/>
  <c r="R533" i="3" s="1"/>
  <c r="K533" i="3"/>
  <c r="K532" i="3"/>
  <c r="K530" i="3"/>
  <c r="K529" i="3"/>
  <c r="K528" i="3"/>
  <c r="K514" i="3"/>
  <c r="K513" i="3"/>
  <c r="K510" i="3"/>
  <c r="K509" i="3"/>
  <c r="K508" i="3"/>
  <c r="K506" i="3"/>
  <c r="K505" i="3"/>
  <c r="K504" i="3"/>
  <c r="K503" i="3"/>
  <c r="K502" i="3"/>
  <c r="K501" i="3"/>
  <c r="K500" i="3"/>
  <c r="K499" i="3"/>
  <c r="K498" i="3"/>
  <c r="K496" i="3"/>
  <c r="K495" i="3"/>
  <c r="K494" i="3"/>
  <c r="K493" i="3"/>
  <c r="K492" i="3"/>
  <c r="K491" i="3"/>
  <c r="K490" i="3"/>
  <c r="K489" i="3"/>
  <c r="K488" i="3"/>
  <c r="K487" i="3"/>
  <c r="K482" i="3"/>
  <c r="K427" i="3"/>
  <c r="K426" i="3"/>
  <c r="K425" i="3"/>
  <c r="K424" i="3"/>
  <c r="K423" i="3"/>
  <c r="K422" i="3"/>
  <c r="K421" i="3"/>
  <c r="K420" i="3"/>
  <c r="K419" i="3"/>
  <c r="K418" i="3"/>
  <c r="K414" i="3"/>
  <c r="K413" i="3"/>
  <c r="K408" i="3"/>
  <c r="K403" i="3"/>
  <c r="O402" i="3"/>
  <c r="R402" i="3" s="1"/>
  <c r="K402" i="3"/>
  <c r="K401" i="3"/>
  <c r="K400" i="3"/>
  <c r="K397" i="3"/>
  <c r="K396" i="3"/>
  <c r="K395" i="3"/>
  <c r="K394" i="3"/>
  <c r="K393" i="3"/>
  <c r="K392" i="3"/>
  <c r="K391" i="3"/>
  <c r="K390" i="3"/>
  <c r="K389" i="3"/>
  <c r="K388" i="3"/>
  <c r="K385" i="3"/>
  <c r="K384" i="3"/>
  <c r="K379" i="3"/>
  <c r="K378" i="3"/>
  <c r="K355" i="3"/>
  <c r="K354" i="3"/>
  <c r="K353" i="3"/>
  <c r="K352" i="3"/>
  <c r="K351" i="3"/>
  <c r="K350" i="3"/>
  <c r="K349" i="3"/>
  <c r="K345" i="3"/>
  <c r="K344" i="3"/>
  <c r="K339" i="3"/>
  <c r="K338" i="3"/>
  <c r="K307" i="3"/>
  <c r="K306" i="3"/>
  <c r="K305" i="3"/>
  <c r="K303" i="3"/>
  <c r="K302" i="3"/>
  <c r="K301" i="3"/>
  <c r="K300" i="3"/>
  <c r="K299" i="3"/>
  <c r="K298" i="3"/>
  <c r="K297" i="3"/>
  <c r="K296" i="3"/>
  <c r="K295" i="3"/>
  <c r="K294" i="3"/>
  <c r="K293" i="3"/>
  <c r="K290" i="3"/>
  <c r="K289" i="3"/>
  <c r="K287" i="3"/>
  <c r="K286" i="3"/>
  <c r="K285" i="3"/>
  <c r="K284" i="3"/>
  <c r="K282" i="3"/>
  <c r="K281" i="3"/>
  <c r="K280" i="3"/>
  <c r="K277" i="3"/>
  <c r="K276" i="3"/>
  <c r="O275" i="3"/>
  <c r="R275" i="3" s="1"/>
  <c r="K275" i="3"/>
  <c r="K263" i="3"/>
  <c r="K262" i="3"/>
  <c r="K259" i="3"/>
  <c r="K258" i="3"/>
  <c r="O256" i="3"/>
  <c r="R256" i="3" s="1"/>
  <c r="K256" i="3"/>
  <c r="K250" i="3"/>
  <c r="K249" i="3"/>
  <c r="K248" i="3"/>
  <c r="K247" i="3"/>
  <c r="K244" i="3"/>
  <c r="O243" i="3"/>
  <c r="R243" i="3" s="1"/>
  <c r="K243" i="3"/>
  <c r="K242" i="3"/>
  <c r="K241" i="3"/>
  <c r="K240" i="3"/>
  <c r="K239" i="3"/>
  <c r="K238" i="3"/>
  <c r="K237" i="3"/>
  <c r="O235" i="3"/>
  <c r="R235" i="3" s="1"/>
  <c r="K235" i="3"/>
  <c r="K195" i="3"/>
  <c r="K194" i="3"/>
  <c r="K193" i="3"/>
  <c r="K192" i="3"/>
  <c r="R191" i="3"/>
  <c r="K191" i="3"/>
  <c r="K190" i="3"/>
  <c r="K189" i="3"/>
  <c r="K188" i="3"/>
  <c r="K186" i="3"/>
  <c r="K185" i="3"/>
  <c r="K184" i="3"/>
  <c r="K183" i="3"/>
  <c r="K182" i="3"/>
  <c r="K181" i="3"/>
  <c r="K179" i="3"/>
  <c r="K178" i="3"/>
  <c r="K174" i="3"/>
  <c r="K171" i="3"/>
  <c r="K170" i="3"/>
  <c r="K166" i="3"/>
  <c r="K165" i="3"/>
  <c r="K164" i="3"/>
  <c r="K163" i="3"/>
  <c r="K162" i="3"/>
  <c r="K161" i="3"/>
  <c r="K160" i="3"/>
  <c r="O159" i="3"/>
  <c r="R159" i="3" s="1"/>
  <c r="K159" i="3"/>
  <c r="K158" i="3"/>
  <c r="K157" i="3"/>
  <c r="K156" i="3"/>
  <c r="O154" i="3"/>
  <c r="R154" i="3" s="1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R139" i="3"/>
  <c r="K139" i="3"/>
  <c r="K136" i="3"/>
  <c r="K135" i="3"/>
  <c r="K134" i="3"/>
  <c r="R133" i="3"/>
  <c r="K133" i="3"/>
  <c r="K111" i="3"/>
  <c r="K110" i="3"/>
  <c r="K109" i="3"/>
  <c r="K108" i="3"/>
  <c r="K105" i="3"/>
  <c r="K104" i="3"/>
  <c r="O103" i="3"/>
  <c r="R103" i="3" s="1"/>
  <c r="K103" i="3"/>
  <c r="K102" i="3"/>
  <c r="O100" i="3"/>
  <c r="R100" i="3" s="1"/>
  <c r="K100" i="3"/>
  <c r="K91" i="3"/>
  <c r="K90" i="3"/>
  <c r="K89" i="3"/>
  <c r="K88" i="3"/>
  <c r="K87" i="3"/>
  <c r="K86" i="3"/>
  <c r="K85" i="3"/>
  <c r="K84" i="3"/>
  <c r="K83" i="3"/>
  <c r="K82" i="3"/>
  <c r="K80" i="3"/>
  <c r="K75" i="3"/>
  <c r="K41" i="3"/>
  <c r="K40" i="3"/>
  <c r="K39" i="3"/>
  <c r="K38" i="3"/>
  <c r="O37" i="3"/>
  <c r="R37" i="3" s="1"/>
  <c r="K37" i="3"/>
  <c r="K36" i="3"/>
  <c r="K35" i="3"/>
  <c r="O34" i="3"/>
  <c r="R34" i="3" s="1"/>
  <c r="K34" i="3"/>
  <c r="K33" i="3"/>
  <c r="O32" i="3"/>
  <c r="R32" i="3" s="1"/>
  <c r="K32" i="3"/>
  <c r="O31" i="3"/>
  <c r="R31" i="3" s="1"/>
  <c r="K31" i="3"/>
  <c r="O30" i="3"/>
  <c r="R30" i="3" s="1"/>
  <c r="K30" i="3"/>
  <c r="K26" i="3"/>
  <c r="K25" i="3"/>
  <c r="O477" i="3"/>
  <c r="R477" i="3" s="1"/>
  <c r="K477" i="3"/>
  <c r="O476" i="3"/>
  <c r="R476" i="3" s="1"/>
  <c r="K476" i="3"/>
  <c r="K475" i="3"/>
  <c r="K474" i="3"/>
  <c r="K473" i="3"/>
  <c r="K472" i="3"/>
  <c r="K471" i="3"/>
  <c r="O470" i="3"/>
  <c r="R470" i="3" s="1"/>
  <c r="K470" i="3"/>
  <c r="K469" i="3"/>
  <c r="K468" i="3"/>
  <c r="K457" i="3"/>
  <c r="K456" i="3"/>
  <c r="O455" i="3"/>
  <c r="R455" i="3" s="1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R435" i="3"/>
  <c r="K435" i="3"/>
  <c r="R434" i="3"/>
  <c r="K434" i="3"/>
  <c r="K433" i="3"/>
  <c r="K432" i="3"/>
  <c r="R431" i="3"/>
  <c r="K431" i="3"/>
  <c r="K430" i="3"/>
  <c r="R429" i="3"/>
  <c r="K429" i="3"/>
  <c r="K428" i="3"/>
  <c r="K417" i="3"/>
  <c r="K416" i="3"/>
  <c r="K415" i="3"/>
  <c r="K412" i="3"/>
  <c r="K411" i="3"/>
  <c r="K410" i="3"/>
  <c r="K409" i="3"/>
  <c r="K407" i="3"/>
  <c r="K406" i="3"/>
  <c r="K405" i="3"/>
  <c r="K404" i="3"/>
  <c r="K399" i="3"/>
  <c r="K398" i="3"/>
  <c r="K387" i="3"/>
  <c r="K386" i="3"/>
  <c r="K383" i="3"/>
  <c r="K382" i="3"/>
  <c r="K381" i="3"/>
  <c r="K380" i="3"/>
  <c r="K377" i="3"/>
  <c r="K376" i="3"/>
  <c r="O375" i="3"/>
  <c r="R375" i="3" s="1"/>
  <c r="K375" i="3"/>
  <c r="K374" i="3"/>
  <c r="K373" i="3"/>
  <c r="K372" i="3"/>
  <c r="O371" i="3"/>
  <c r="R371" i="3" s="1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R357" i="3"/>
  <c r="K357" i="3"/>
  <c r="K356" i="3"/>
  <c r="R348" i="3"/>
  <c r="K348" i="3"/>
  <c r="K347" i="3"/>
  <c r="K346" i="3"/>
  <c r="K343" i="3"/>
  <c r="K342" i="3"/>
  <c r="K341" i="3"/>
  <c r="K340" i="3"/>
  <c r="K327" i="3"/>
  <c r="O326" i="3"/>
  <c r="R326" i="3" s="1"/>
  <c r="K326" i="3"/>
  <c r="K325" i="3"/>
  <c r="K324" i="3"/>
  <c r="K323" i="3"/>
  <c r="O322" i="3"/>
  <c r="R322" i="3" s="1"/>
  <c r="K322" i="3"/>
  <c r="K321" i="3"/>
  <c r="K320" i="3"/>
  <c r="K319" i="3"/>
  <c r="K318" i="3"/>
  <c r="R24" i="3"/>
  <c r="K24" i="3"/>
  <c r="K23" i="3"/>
  <c r="K22" i="3"/>
  <c r="R21" i="3"/>
  <c r="O21" i="3"/>
  <c r="K21" i="3"/>
  <c r="R20" i="3"/>
  <c r="O20" i="3"/>
  <c r="K20" i="3"/>
  <c r="R19" i="3"/>
  <c r="O19" i="3"/>
  <c r="K19" i="3"/>
  <c r="O18" i="3"/>
  <c r="R18" i="3" s="1"/>
  <c r="K18" i="3"/>
  <c r="O17" i="3"/>
  <c r="R17" i="3" s="1"/>
  <c r="K17" i="3"/>
  <c r="K16" i="3"/>
  <c r="K15" i="3"/>
  <c r="K14" i="3"/>
  <c r="R13" i="3"/>
  <c r="K13" i="3"/>
  <c r="O16" i="3" l="1"/>
  <c r="R16" i="3" s="1"/>
  <c r="P585" i="3"/>
  <c r="O368" i="3"/>
  <c r="R368" i="3" s="1"/>
  <c r="O182" i="3"/>
  <c r="R182" i="3" s="1"/>
  <c r="O189" i="3"/>
  <c r="R189" i="3" s="1"/>
  <c r="O581" i="3"/>
  <c r="R581" i="3" s="1"/>
  <c r="O42" i="3"/>
  <c r="O77" i="3"/>
  <c r="R77" i="3" s="1"/>
  <c r="O93" i="3"/>
  <c r="R93" i="3" s="1"/>
  <c r="O98" i="3"/>
  <c r="R98" i="3" s="1"/>
  <c r="O118" i="3"/>
  <c r="R118" i="3" s="1"/>
  <c r="O196" i="3"/>
  <c r="R196" i="3" s="1"/>
  <c r="O202" i="3"/>
  <c r="R202" i="3" s="1"/>
  <c r="O208" i="3"/>
  <c r="R208" i="3" s="1"/>
  <c r="O214" i="3"/>
  <c r="R214" i="3" s="1"/>
  <c r="O220" i="3"/>
  <c r="R220" i="3" s="1"/>
  <c r="O226" i="3"/>
  <c r="R226" i="3" s="1"/>
  <c r="O232" i="3"/>
  <c r="R232" i="3" s="1"/>
  <c r="O251" i="3"/>
  <c r="R251" i="3" s="1"/>
  <c r="O272" i="3"/>
  <c r="R272" i="3" s="1"/>
  <c r="O288" i="3"/>
  <c r="R288" i="3" s="1"/>
  <c r="O460" i="3"/>
  <c r="R460" i="3" s="1"/>
  <c r="O466" i="3"/>
  <c r="R466" i="3" s="1"/>
  <c r="O483" i="3"/>
  <c r="R483" i="3" s="1"/>
  <c r="O518" i="3"/>
  <c r="R518" i="3" s="1"/>
  <c r="O524" i="3"/>
  <c r="R524" i="3" s="1"/>
  <c r="O543" i="3"/>
  <c r="R543" i="3" s="1"/>
  <c r="O570" i="3"/>
  <c r="R570" i="3" s="1"/>
  <c r="O382" i="3"/>
  <c r="R382" i="3" s="1"/>
  <c r="O439" i="3"/>
  <c r="R439" i="3" s="1"/>
  <c r="O457" i="3"/>
  <c r="R457" i="3" s="1"/>
  <c r="O91" i="3"/>
  <c r="R91" i="3" s="1"/>
  <c r="O282" i="3"/>
  <c r="R282" i="3" s="1"/>
  <c r="O354" i="3"/>
  <c r="R354" i="3" s="1"/>
  <c r="O489" i="3"/>
  <c r="R489" i="3" s="1"/>
  <c r="O544" i="3"/>
  <c r="R544" i="3" s="1"/>
  <c r="O175" i="3"/>
  <c r="R175" i="3" s="1"/>
  <c r="O343" i="3"/>
  <c r="R343" i="3" s="1"/>
  <c r="O405" i="3"/>
  <c r="R405" i="3" s="1"/>
  <c r="O468" i="3"/>
  <c r="R468" i="3" s="1"/>
  <c r="O75" i="3"/>
  <c r="R75" i="3" s="1"/>
  <c r="O149" i="3"/>
  <c r="R149" i="3" s="1"/>
  <c r="O113" i="3"/>
  <c r="R113" i="3" s="1"/>
  <c r="O227" i="3"/>
  <c r="R227" i="3" s="1"/>
  <c r="O291" i="3"/>
  <c r="R291" i="3" s="1"/>
  <c r="O332" i="3"/>
  <c r="O467" i="3"/>
  <c r="R467" i="3" s="1"/>
  <c r="O538" i="3"/>
  <c r="R538" i="3" s="1"/>
  <c r="O389" i="3"/>
  <c r="R389" i="3" s="1"/>
  <c r="O503" i="3"/>
  <c r="R503" i="3" s="1"/>
  <c r="O568" i="3"/>
  <c r="R568" i="3" s="1"/>
  <c r="O54" i="3"/>
  <c r="R54" i="3" s="1"/>
  <c r="O78" i="3"/>
  <c r="R78" i="3" s="1"/>
  <c r="O176" i="3"/>
  <c r="R176" i="3" s="1"/>
  <c r="O320" i="3"/>
  <c r="R320" i="3" s="1"/>
  <c r="O346" i="3"/>
  <c r="R346" i="3" s="1"/>
  <c r="O358" i="3"/>
  <c r="R358" i="3" s="1"/>
  <c r="O364" i="3"/>
  <c r="R364" i="3" s="1"/>
  <c r="O370" i="3"/>
  <c r="R370" i="3" s="1"/>
  <c r="O386" i="3"/>
  <c r="R386" i="3" s="1"/>
  <c r="O406" i="3"/>
  <c r="R406" i="3" s="1"/>
  <c r="O415" i="3"/>
  <c r="R415" i="3" s="1"/>
  <c r="O441" i="3"/>
  <c r="R441" i="3" s="1"/>
  <c r="O447" i="3"/>
  <c r="R447" i="3" s="1"/>
  <c r="O453" i="3"/>
  <c r="R453" i="3" s="1"/>
  <c r="O469" i="3"/>
  <c r="R469" i="3" s="1"/>
  <c r="O80" i="3"/>
  <c r="R80" i="3" s="1"/>
  <c r="O87" i="3"/>
  <c r="R87" i="3" s="1"/>
  <c r="O102" i="3"/>
  <c r="R102" i="3" s="1"/>
  <c r="O110" i="3"/>
  <c r="R110" i="3" s="1"/>
  <c r="O144" i="3"/>
  <c r="R144" i="3" s="1"/>
  <c r="O150" i="3"/>
  <c r="R150" i="3" s="1"/>
  <c r="O157" i="3"/>
  <c r="R157" i="3" s="1"/>
  <c r="O163" i="3"/>
  <c r="R163" i="3" s="1"/>
  <c r="O184" i="3"/>
  <c r="R184" i="3" s="1"/>
  <c r="O191" i="3"/>
  <c r="O577" i="3"/>
  <c r="R577" i="3" s="1"/>
  <c r="O95" i="3"/>
  <c r="O101" i="3"/>
  <c r="O114" i="3"/>
  <c r="R114" i="3" s="1"/>
  <c r="O198" i="3"/>
  <c r="R198" i="3" s="1"/>
  <c r="O204" i="3"/>
  <c r="R204" i="3" s="1"/>
  <c r="O210" i="3"/>
  <c r="R210" i="3" s="1"/>
  <c r="O216" i="3"/>
  <c r="R216" i="3" s="1"/>
  <c r="O222" i="3"/>
  <c r="R222" i="3" s="1"/>
  <c r="O228" i="3"/>
  <c r="R228" i="3" s="1"/>
  <c r="O234" i="3"/>
  <c r="R234" i="3" s="1"/>
  <c r="O253" i="3"/>
  <c r="R253" i="3" s="1"/>
  <c r="O274" i="3"/>
  <c r="R274" i="3" s="1"/>
  <c r="O292" i="3"/>
  <c r="R292" i="3" s="1"/>
  <c r="O462" i="3"/>
  <c r="R462" i="3" s="1"/>
  <c r="O478" i="3"/>
  <c r="R478" i="3" s="1"/>
  <c r="O485" i="3"/>
  <c r="R485" i="3" s="1"/>
  <c r="O512" i="3"/>
  <c r="R512" i="3" s="1"/>
  <c r="O520" i="3"/>
  <c r="R520" i="3" s="1"/>
  <c r="O526" i="3"/>
  <c r="R526" i="3" s="1"/>
  <c r="O539" i="3"/>
  <c r="R539" i="3" s="1"/>
  <c r="O547" i="3"/>
  <c r="R547" i="3" s="1"/>
  <c r="O573" i="3"/>
  <c r="R573" i="3" s="1"/>
  <c r="O445" i="3"/>
  <c r="R445" i="3" s="1"/>
  <c r="O85" i="3"/>
  <c r="R85" i="3" s="1"/>
  <c r="O148" i="3"/>
  <c r="R148" i="3" s="1"/>
  <c r="O249" i="3"/>
  <c r="R249" i="3" s="1"/>
  <c r="O305" i="3"/>
  <c r="R305" i="3" s="1"/>
  <c r="O425" i="3"/>
  <c r="R425" i="3" s="1"/>
  <c r="O558" i="3"/>
  <c r="R558" i="3" s="1"/>
  <c r="O71" i="3"/>
  <c r="R71" i="3" s="1"/>
  <c r="O363" i="3"/>
  <c r="R363" i="3" s="1"/>
  <c r="O446" i="3"/>
  <c r="R446" i="3" s="1"/>
  <c r="O86" i="3"/>
  <c r="R86" i="3" s="1"/>
  <c r="O183" i="3"/>
  <c r="R183" i="3" s="1"/>
  <c r="O203" i="3"/>
  <c r="R203" i="3" s="1"/>
  <c r="O484" i="3"/>
  <c r="R484" i="3" s="1"/>
  <c r="O435" i="3"/>
  <c r="O250" i="3"/>
  <c r="R250" i="3" s="1"/>
  <c r="O395" i="3"/>
  <c r="R395" i="3" s="1"/>
  <c r="O532" i="3"/>
  <c r="R532" i="3" s="1"/>
  <c r="O66" i="3"/>
  <c r="R66" i="3" s="1"/>
  <c r="O167" i="3"/>
  <c r="R167" i="3" s="1"/>
  <c r="O268" i="3"/>
  <c r="R268" i="3" s="1"/>
  <c r="O22" i="3"/>
  <c r="R22" i="3" s="1"/>
  <c r="O431" i="3"/>
  <c r="O139" i="3"/>
  <c r="O237" i="3"/>
  <c r="R237" i="3" s="1"/>
  <c r="O276" i="3"/>
  <c r="R276" i="3" s="1"/>
  <c r="O285" i="3"/>
  <c r="R285" i="3" s="1"/>
  <c r="O294" i="3"/>
  <c r="R294" i="3" s="1"/>
  <c r="O300" i="3"/>
  <c r="R300" i="3" s="1"/>
  <c r="O307" i="3"/>
  <c r="R307" i="3" s="1"/>
  <c r="O350" i="3"/>
  <c r="R350" i="3" s="1"/>
  <c r="O378" i="3"/>
  <c r="R378" i="3" s="1"/>
  <c r="O390" i="3"/>
  <c r="R390" i="3" s="1"/>
  <c r="O396" i="3"/>
  <c r="R396" i="3" s="1"/>
  <c r="O408" i="3"/>
  <c r="R408" i="3" s="1"/>
  <c r="O421" i="3"/>
  <c r="R421" i="3" s="1"/>
  <c r="O427" i="3"/>
  <c r="R427" i="3" s="1"/>
  <c r="O491" i="3"/>
  <c r="R491" i="3" s="1"/>
  <c r="O498" i="3"/>
  <c r="R498" i="3" s="1"/>
  <c r="O504" i="3"/>
  <c r="R504" i="3" s="1"/>
  <c r="O513" i="3"/>
  <c r="R513" i="3" s="1"/>
  <c r="O548" i="3"/>
  <c r="R548" i="3" s="1"/>
  <c r="O554" i="3"/>
  <c r="R554" i="3" s="1"/>
  <c r="O560" i="3"/>
  <c r="R560" i="3" s="1"/>
  <c r="O44" i="3"/>
  <c r="R44" i="3" s="1"/>
  <c r="O55" i="3"/>
  <c r="R55" i="3" s="1"/>
  <c r="O61" i="3"/>
  <c r="R61" i="3" s="1"/>
  <c r="O67" i="3"/>
  <c r="R67" i="3" s="1"/>
  <c r="O73" i="3"/>
  <c r="R73" i="3" s="1"/>
  <c r="O79" i="3"/>
  <c r="R79" i="3" s="1"/>
  <c r="O120" i="3"/>
  <c r="R120" i="3" s="1"/>
  <c r="O126" i="3"/>
  <c r="R126" i="3" s="1"/>
  <c r="O132" i="3"/>
  <c r="O168" i="3"/>
  <c r="R168" i="3" s="1"/>
  <c r="O177" i="3"/>
  <c r="O264" i="3"/>
  <c r="R264" i="3" s="1"/>
  <c r="O269" i="3"/>
  <c r="R269" i="3" s="1"/>
  <c r="O311" i="3"/>
  <c r="O315" i="3"/>
  <c r="O329" i="3"/>
  <c r="O333" i="3"/>
  <c r="O337" i="3"/>
  <c r="O362" i="3"/>
  <c r="R362" i="3" s="1"/>
  <c r="O429" i="3"/>
  <c r="O26" i="3"/>
  <c r="R26" i="3" s="1"/>
  <c r="O142" i="3"/>
  <c r="R142" i="3" s="1"/>
  <c r="O135" i="3"/>
  <c r="R135" i="3" s="1"/>
  <c r="O263" i="3"/>
  <c r="R263" i="3" s="1"/>
  <c r="O394" i="3"/>
  <c r="R394" i="3" s="1"/>
  <c r="O530" i="3"/>
  <c r="R530" i="3" s="1"/>
  <c r="O48" i="3"/>
  <c r="R48" i="3" s="1"/>
  <c r="O130" i="3"/>
  <c r="R130" i="3" s="1"/>
  <c r="O267" i="3"/>
  <c r="R267" i="3" s="1"/>
  <c r="O519" i="3"/>
  <c r="R519" i="3" s="1"/>
  <c r="O430" i="3"/>
  <c r="R430" i="3" s="1"/>
  <c r="O299" i="3"/>
  <c r="R299" i="3" s="1"/>
  <c r="O510" i="3"/>
  <c r="R510" i="3" s="1"/>
  <c r="O436" i="3"/>
  <c r="R436" i="3" s="1"/>
  <c r="O442" i="3"/>
  <c r="R442" i="3" s="1"/>
  <c r="O448" i="3"/>
  <c r="R448" i="3" s="1"/>
  <c r="O454" i="3"/>
  <c r="R454" i="3" s="1"/>
  <c r="O38" i="3"/>
  <c r="R38" i="3" s="1"/>
  <c r="O82" i="3"/>
  <c r="R82" i="3" s="1"/>
  <c r="O88" i="3"/>
  <c r="R88" i="3" s="1"/>
  <c r="O111" i="3"/>
  <c r="R111" i="3" s="1"/>
  <c r="O145" i="3"/>
  <c r="R145" i="3" s="1"/>
  <c r="O151" i="3"/>
  <c r="R151" i="3" s="1"/>
  <c r="O158" i="3"/>
  <c r="R158" i="3" s="1"/>
  <c r="O164" i="3"/>
  <c r="R164" i="3" s="1"/>
  <c r="O178" i="3"/>
  <c r="R178" i="3" s="1"/>
  <c r="O185" i="3"/>
  <c r="R185" i="3" s="1"/>
  <c r="O27" i="3"/>
  <c r="R27" i="3" s="1"/>
  <c r="O50" i="3"/>
  <c r="R50" i="3" s="1"/>
  <c r="O115" i="3"/>
  <c r="R115" i="3" s="1"/>
  <c r="O199" i="3"/>
  <c r="R199" i="3" s="1"/>
  <c r="O205" i="3"/>
  <c r="R205" i="3" s="1"/>
  <c r="O211" i="3"/>
  <c r="R211" i="3" s="1"/>
  <c r="O217" i="3"/>
  <c r="R217" i="3" s="1"/>
  <c r="O223" i="3"/>
  <c r="R223" i="3" s="1"/>
  <c r="O229" i="3"/>
  <c r="R229" i="3" s="1"/>
  <c r="O236" i="3"/>
  <c r="R236" i="3" s="1"/>
  <c r="O254" i="3"/>
  <c r="R254" i="3" s="1"/>
  <c r="O278" i="3"/>
  <c r="R278" i="3" s="1"/>
  <c r="O304" i="3"/>
  <c r="R304" i="3" s="1"/>
  <c r="O463" i="3"/>
  <c r="R463" i="3" s="1"/>
  <c r="O479" i="3"/>
  <c r="R479" i="3" s="1"/>
  <c r="O486" i="3"/>
  <c r="R486" i="3" s="1"/>
  <c r="O515" i="3"/>
  <c r="R515" i="3" s="1"/>
  <c r="O521" i="3"/>
  <c r="R521" i="3" s="1"/>
  <c r="O527" i="3"/>
  <c r="R527" i="3" s="1"/>
  <c r="O540" i="3"/>
  <c r="R540" i="3" s="1"/>
  <c r="O561" i="3"/>
  <c r="R561" i="3" s="1"/>
  <c r="O583" i="3"/>
  <c r="O124" i="3"/>
  <c r="R124" i="3" s="1"/>
  <c r="O412" i="3"/>
  <c r="R412" i="3" s="1"/>
  <c r="O143" i="3"/>
  <c r="R143" i="3" s="1"/>
  <c r="O190" i="3"/>
  <c r="R190" i="3" s="1"/>
  <c r="O119" i="3"/>
  <c r="O209" i="3"/>
  <c r="R209" i="3" s="1"/>
  <c r="O252" i="3"/>
  <c r="R252" i="3" s="1"/>
  <c r="O310" i="3"/>
  <c r="O461" i="3"/>
  <c r="R461" i="3" s="1"/>
  <c r="O136" i="3"/>
  <c r="R136" i="3" s="1"/>
  <c r="O284" i="3"/>
  <c r="R284" i="3" s="1"/>
  <c r="O349" i="3"/>
  <c r="R349" i="3" s="1"/>
  <c r="O490" i="3"/>
  <c r="R490" i="3" s="1"/>
  <c r="O559" i="3"/>
  <c r="R559" i="3" s="1"/>
  <c r="O72" i="3"/>
  <c r="R72" i="3" s="1"/>
  <c r="O125" i="3"/>
  <c r="R125" i="3" s="1"/>
  <c r="O321" i="3"/>
  <c r="R321" i="3" s="1"/>
  <c r="O327" i="3"/>
  <c r="R327" i="3" s="1"/>
  <c r="O347" i="3"/>
  <c r="R347" i="3" s="1"/>
  <c r="O359" i="3"/>
  <c r="R359" i="3" s="1"/>
  <c r="O365" i="3"/>
  <c r="R365" i="3" s="1"/>
  <c r="O377" i="3"/>
  <c r="R377" i="3" s="1"/>
  <c r="O387" i="3"/>
  <c r="R387" i="3" s="1"/>
  <c r="O407" i="3"/>
  <c r="R407" i="3" s="1"/>
  <c r="O416" i="3"/>
  <c r="R416" i="3" s="1"/>
  <c r="O23" i="3"/>
  <c r="R23" i="3" s="1"/>
  <c r="O192" i="3"/>
  <c r="R192" i="3" s="1"/>
  <c r="O238" i="3"/>
  <c r="R238" i="3" s="1"/>
  <c r="O244" i="3"/>
  <c r="R244" i="3" s="1"/>
  <c r="O258" i="3"/>
  <c r="R258" i="3" s="1"/>
  <c r="O277" i="3"/>
  <c r="R277" i="3" s="1"/>
  <c r="O286" i="3"/>
  <c r="R286" i="3" s="1"/>
  <c r="O295" i="3"/>
  <c r="R295" i="3" s="1"/>
  <c r="O301" i="3"/>
  <c r="R301" i="3" s="1"/>
  <c r="O338" i="3"/>
  <c r="R338" i="3" s="1"/>
  <c r="O351" i="3"/>
  <c r="R351" i="3" s="1"/>
  <c r="O379" i="3"/>
  <c r="R379" i="3" s="1"/>
  <c r="O391" i="3"/>
  <c r="R391" i="3" s="1"/>
  <c r="O397" i="3"/>
  <c r="R397" i="3" s="1"/>
  <c r="O413" i="3"/>
  <c r="R413" i="3" s="1"/>
  <c r="O422" i="3"/>
  <c r="R422" i="3" s="1"/>
  <c r="O482" i="3"/>
  <c r="R482" i="3" s="1"/>
  <c r="O492" i="3"/>
  <c r="R492" i="3" s="1"/>
  <c r="O499" i="3"/>
  <c r="R499" i="3" s="1"/>
  <c r="O505" i="3"/>
  <c r="R505" i="3" s="1"/>
  <c r="O514" i="3"/>
  <c r="R514" i="3" s="1"/>
  <c r="O534" i="3"/>
  <c r="R534" i="3" s="1"/>
  <c r="O549" i="3"/>
  <c r="R549" i="3" s="1"/>
  <c r="O555" i="3"/>
  <c r="R555" i="3" s="1"/>
  <c r="O572" i="3"/>
  <c r="R572" i="3" s="1"/>
  <c r="O45" i="3"/>
  <c r="R45" i="3" s="1"/>
  <c r="O62" i="3"/>
  <c r="R62" i="3" s="1"/>
  <c r="O68" i="3"/>
  <c r="R68" i="3" s="1"/>
  <c r="O74" i="3"/>
  <c r="R74" i="3" s="1"/>
  <c r="O81" i="3"/>
  <c r="R81" i="3" s="1"/>
  <c r="O96" i="3"/>
  <c r="R96" i="3" s="1"/>
  <c r="O106" i="3"/>
  <c r="R106" i="3" s="1"/>
  <c r="O121" i="3"/>
  <c r="R121" i="3" s="1"/>
  <c r="O127" i="3"/>
  <c r="R127" i="3" s="1"/>
  <c r="O169" i="3"/>
  <c r="R169" i="3" s="1"/>
  <c r="O270" i="3"/>
  <c r="R270" i="3" s="1"/>
  <c r="O318" i="3"/>
  <c r="R318" i="3" s="1"/>
  <c r="O411" i="3"/>
  <c r="R411" i="3" s="1"/>
  <c r="O41" i="3"/>
  <c r="R41" i="3" s="1"/>
  <c r="O195" i="3"/>
  <c r="R195" i="3" s="1"/>
  <c r="O345" i="3"/>
  <c r="R345" i="3" s="1"/>
  <c r="O509" i="3"/>
  <c r="R509" i="3" s="1"/>
  <c r="O440" i="3"/>
  <c r="R440" i="3" s="1"/>
  <c r="O156" i="3"/>
  <c r="R156" i="3" s="1"/>
  <c r="O215" i="3"/>
  <c r="R215" i="3" s="1"/>
  <c r="O511" i="3"/>
  <c r="R511" i="3" s="1"/>
  <c r="O420" i="3"/>
  <c r="R420" i="3" s="1"/>
  <c r="O348" i="3"/>
  <c r="O366" i="3"/>
  <c r="R366" i="3" s="1"/>
  <c r="O372" i="3"/>
  <c r="R372" i="3" s="1"/>
  <c r="O380" i="3"/>
  <c r="R380" i="3" s="1"/>
  <c r="O398" i="3"/>
  <c r="R398" i="3" s="1"/>
  <c r="O409" i="3"/>
  <c r="R409" i="3" s="1"/>
  <c r="O417" i="3"/>
  <c r="R417" i="3" s="1"/>
  <c r="O432" i="3"/>
  <c r="R432" i="3" s="1"/>
  <c r="O437" i="3"/>
  <c r="R437" i="3" s="1"/>
  <c r="O443" i="3"/>
  <c r="R443" i="3" s="1"/>
  <c r="O449" i="3"/>
  <c r="R449" i="3" s="1"/>
  <c r="O471" i="3"/>
  <c r="R471" i="3" s="1"/>
  <c r="O33" i="3"/>
  <c r="R33" i="3" s="1"/>
  <c r="O39" i="3"/>
  <c r="R39" i="3" s="1"/>
  <c r="O83" i="3"/>
  <c r="R83" i="3" s="1"/>
  <c r="O89" i="3"/>
  <c r="R89" i="3" s="1"/>
  <c r="O133" i="3"/>
  <c r="O140" i="3"/>
  <c r="R140" i="3" s="1"/>
  <c r="O146" i="3"/>
  <c r="R146" i="3" s="1"/>
  <c r="O152" i="3"/>
  <c r="R152" i="3" s="1"/>
  <c r="O165" i="3"/>
  <c r="R165" i="3" s="1"/>
  <c r="O179" i="3"/>
  <c r="R179" i="3" s="1"/>
  <c r="O186" i="3"/>
  <c r="R186" i="3" s="1"/>
  <c r="O579" i="3"/>
  <c r="R579" i="3" s="1"/>
  <c r="O28" i="3"/>
  <c r="R28" i="3" s="1"/>
  <c r="O51" i="3"/>
  <c r="O116" i="3"/>
  <c r="R116" i="3" s="1"/>
  <c r="O137" i="3"/>
  <c r="R137" i="3" s="1"/>
  <c r="O180" i="3"/>
  <c r="R180" i="3" s="1"/>
  <c r="O200" i="3"/>
  <c r="R200" i="3" s="1"/>
  <c r="O206" i="3"/>
  <c r="R206" i="3" s="1"/>
  <c r="O212" i="3"/>
  <c r="R212" i="3" s="1"/>
  <c r="O218" i="3"/>
  <c r="R218" i="3" s="1"/>
  <c r="O224" i="3"/>
  <c r="R224" i="3" s="1"/>
  <c r="O230" i="3"/>
  <c r="R230" i="3" s="1"/>
  <c r="O245" i="3"/>
  <c r="R245" i="3" s="1"/>
  <c r="O255" i="3"/>
  <c r="R255" i="3" s="1"/>
  <c r="O265" i="3"/>
  <c r="R265" i="3" s="1"/>
  <c r="O279" i="3"/>
  <c r="R279" i="3" s="1"/>
  <c r="O308" i="3"/>
  <c r="O312" i="3"/>
  <c r="O316" i="3"/>
  <c r="O330" i="3"/>
  <c r="O334" i="3"/>
  <c r="O458" i="3"/>
  <c r="R458" i="3" s="1"/>
  <c r="O464" i="3"/>
  <c r="R464" i="3" s="1"/>
  <c r="O480" i="3"/>
  <c r="R480" i="3" s="1"/>
  <c r="O497" i="3"/>
  <c r="O516" i="3"/>
  <c r="R516" i="3" s="1"/>
  <c r="O522" i="3"/>
  <c r="R522" i="3" s="1"/>
  <c r="O531" i="3"/>
  <c r="O541" i="3"/>
  <c r="R541" i="3" s="1"/>
  <c r="O563" i="3"/>
  <c r="R563" i="3" s="1"/>
  <c r="O451" i="3"/>
  <c r="R451" i="3" s="1"/>
  <c r="O241" i="3"/>
  <c r="R241" i="3" s="1"/>
  <c r="O419" i="3"/>
  <c r="R419" i="3" s="1"/>
  <c r="O65" i="3"/>
  <c r="R65" i="3" s="1"/>
  <c r="O525" i="3"/>
  <c r="R525" i="3" s="1"/>
  <c r="O403" i="3"/>
  <c r="R403" i="3" s="1"/>
  <c r="O43" i="3"/>
  <c r="R43" i="3" s="1"/>
  <c r="O340" i="3"/>
  <c r="R340" i="3" s="1"/>
  <c r="O193" i="3"/>
  <c r="R193" i="3" s="1"/>
  <c r="O239" i="3"/>
  <c r="R239" i="3" s="1"/>
  <c r="O247" i="3"/>
  <c r="R247" i="3" s="1"/>
  <c r="O259" i="3"/>
  <c r="R259" i="3" s="1"/>
  <c r="O287" i="3"/>
  <c r="R287" i="3" s="1"/>
  <c r="O296" i="3"/>
  <c r="R296" i="3" s="1"/>
  <c r="O302" i="3"/>
  <c r="R302" i="3" s="1"/>
  <c r="O339" i="3"/>
  <c r="R339" i="3" s="1"/>
  <c r="O352" i="3"/>
  <c r="R352" i="3" s="1"/>
  <c r="O384" i="3"/>
  <c r="R384" i="3" s="1"/>
  <c r="O392" i="3"/>
  <c r="R392" i="3" s="1"/>
  <c r="O400" i="3"/>
  <c r="R400" i="3" s="1"/>
  <c r="O414" i="3"/>
  <c r="R414" i="3" s="1"/>
  <c r="O423" i="3"/>
  <c r="R423" i="3" s="1"/>
  <c r="O487" i="3"/>
  <c r="R487" i="3" s="1"/>
  <c r="O493" i="3"/>
  <c r="R493" i="3" s="1"/>
  <c r="O500" i="3"/>
  <c r="R500" i="3" s="1"/>
  <c r="O506" i="3"/>
  <c r="R506" i="3" s="1"/>
  <c r="O528" i="3"/>
  <c r="R528" i="3" s="1"/>
  <c r="O535" i="3"/>
  <c r="R535" i="3" s="1"/>
  <c r="O550" i="3"/>
  <c r="R550" i="3" s="1"/>
  <c r="O556" i="3"/>
  <c r="R556" i="3" s="1"/>
  <c r="O564" i="3"/>
  <c r="R564" i="3" s="1"/>
  <c r="O574" i="3"/>
  <c r="R574" i="3" s="1"/>
  <c r="O46" i="3"/>
  <c r="R46" i="3" s="1"/>
  <c r="O63" i="3"/>
  <c r="R63" i="3" s="1"/>
  <c r="O69" i="3"/>
  <c r="R69" i="3" s="1"/>
  <c r="O76" i="3"/>
  <c r="O92" i="3"/>
  <c r="O97" i="3"/>
  <c r="O107" i="3"/>
  <c r="R107" i="3" s="1"/>
  <c r="O122" i="3"/>
  <c r="R122" i="3" s="1"/>
  <c r="O128" i="3"/>
  <c r="R128" i="3" s="1"/>
  <c r="O172" i="3"/>
  <c r="R172" i="3" s="1"/>
  <c r="O271" i="3"/>
  <c r="O342" i="3"/>
  <c r="R342" i="3" s="1"/>
  <c r="O404" i="3"/>
  <c r="R404" i="3" s="1"/>
  <c r="O473" i="3"/>
  <c r="R473" i="3" s="1"/>
  <c r="O298" i="3"/>
  <c r="R298" i="3" s="1"/>
  <c r="O502" i="3"/>
  <c r="R502" i="3" s="1"/>
  <c r="O552" i="3"/>
  <c r="R552" i="3" s="1"/>
  <c r="O59" i="3"/>
  <c r="R59" i="3" s="1"/>
  <c r="O155" i="3"/>
  <c r="R155" i="3" s="1"/>
  <c r="O260" i="3"/>
  <c r="R260" i="3" s="1"/>
  <c r="O319" i="3"/>
  <c r="R319" i="3" s="1"/>
  <c r="O369" i="3"/>
  <c r="R369" i="3" s="1"/>
  <c r="O474" i="3"/>
  <c r="R474" i="3" s="1"/>
  <c r="O109" i="3"/>
  <c r="R109" i="3" s="1"/>
  <c r="O171" i="3"/>
  <c r="R171" i="3" s="1"/>
  <c r="O94" i="3"/>
  <c r="R94" i="3" s="1"/>
  <c r="O221" i="3"/>
  <c r="R221" i="3" s="1"/>
  <c r="O328" i="3"/>
  <c r="O571" i="3"/>
  <c r="R571" i="3" s="1"/>
  <c r="O242" i="3"/>
  <c r="R242" i="3" s="1"/>
  <c r="O306" i="3"/>
  <c r="R306" i="3" s="1"/>
  <c r="O426" i="3"/>
  <c r="R426" i="3" s="1"/>
  <c r="O60" i="3"/>
  <c r="R60" i="3" s="1"/>
  <c r="O261" i="3"/>
  <c r="R261" i="3" s="1"/>
  <c r="O360" i="3"/>
  <c r="R360" i="3" s="1"/>
  <c r="O24" i="3"/>
  <c r="O323" i="3"/>
  <c r="R323" i="3" s="1"/>
  <c r="O361" i="3"/>
  <c r="R361" i="3" s="1"/>
  <c r="O381" i="3"/>
  <c r="R381" i="3" s="1"/>
  <c r="O399" i="3"/>
  <c r="R399" i="3" s="1"/>
  <c r="O410" i="3"/>
  <c r="R410" i="3" s="1"/>
  <c r="O428" i="3"/>
  <c r="R428" i="3" s="1"/>
  <c r="O433" i="3"/>
  <c r="R433" i="3" s="1"/>
  <c r="O438" i="3"/>
  <c r="R438" i="3" s="1"/>
  <c r="O444" i="3"/>
  <c r="R444" i="3" s="1"/>
  <c r="O450" i="3"/>
  <c r="R450" i="3" s="1"/>
  <c r="O456" i="3"/>
  <c r="R456" i="3" s="1"/>
  <c r="O25" i="3"/>
  <c r="R25" i="3" s="1"/>
  <c r="O40" i="3"/>
  <c r="R40" i="3" s="1"/>
  <c r="O84" i="3"/>
  <c r="R84" i="3" s="1"/>
  <c r="O90" i="3"/>
  <c r="R90" i="3" s="1"/>
  <c r="O105" i="3"/>
  <c r="R105" i="3" s="1"/>
  <c r="O141" i="3"/>
  <c r="R141" i="3" s="1"/>
  <c r="O147" i="3"/>
  <c r="R147" i="3" s="1"/>
  <c r="O153" i="3"/>
  <c r="R153" i="3" s="1"/>
  <c r="O160" i="3"/>
  <c r="R160" i="3" s="1"/>
  <c r="O166" i="3"/>
  <c r="R166" i="3" s="1"/>
  <c r="O181" i="3"/>
  <c r="R181" i="3" s="1"/>
  <c r="O188" i="3"/>
  <c r="R188" i="3" s="1"/>
  <c r="O29" i="3"/>
  <c r="R29" i="3" s="1"/>
  <c r="O117" i="3"/>
  <c r="R117" i="3" s="1"/>
  <c r="O138" i="3"/>
  <c r="O187" i="3"/>
  <c r="R187" i="3" s="1"/>
  <c r="O201" i="3"/>
  <c r="R201" i="3" s="1"/>
  <c r="O207" i="3"/>
  <c r="R207" i="3" s="1"/>
  <c r="O213" i="3"/>
  <c r="R213" i="3" s="1"/>
  <c r="O219" i="3"/>
  <c r="R219" i="3" s="1"/>
  <c r="O225" i="3"/>
  <c r="R225" i="3" s="1"/>
  <c r="O231" i="3"/>
  <c r="R231" i="3" s="1"/>
  <c r="O246" i="3"/>
  <c r="R246" i="3" s="1"/>
  <c r="O257" i="3"/>
  <c r="O266" i="3"/>
  <c r="O283" i="3"/>
  <c r="R283" i="3" s="1"/>
  <c r="O459" i="3"/>
  <c r="R459" i="3" s="1"/>
  <c r="O465" i="3"/>
  <c r="R465" i="3" s="1"/>
  <c r="O481" i="3"/>
  <c r="R481" i="3" s="1"/>
  <c r="O517" i="3"/>
  <c r="R517" i="3" s="1"/>
  <c r="O523" i="3"/>
  <c r="R523" i="3" s="1"/>
  <c r="O542" i="3"/>
  <c r="R542" i="3" s="1"/>
  <c r="O565" i="3"/>
  <c r="R565" i="3" s="1"/>
  <c r="O324" i="3"/>
  <c r="R324" i="3" s="1"/>
  <c r="O434" i="3"/>
  <c r="O161" i="3"/>
  <c r="R161" i="3" s="1"/>
  <c r="O357" i="3"/>
  <c r="O290" i="3"/>
  <c r="R290" i="3" s="1"/>
  <c r="O388" i="3"/>
  <c r="R388" i="3" s="1"/>
  <c r="O495" i="3"/>
  <c r="R495" i="3" s="1"/>
  <c r="O53" i="3"/>
  <c r="R53" i="3" s="1"/>
  <c r="O325" i="3"/>
  <c r="R325" i="3" s="1"/>
  <c r="O383" i="3"/>
  <c r="R383" i="3" s="1"/>
  <c r="O452" i="3"/>
  <c r="R452" i="3" s="1"/>
  <c r="O162" i="3"/>
  <c r="R162" i="3" s="1"/>
  <c r="O582" i="3"/>
  <c r="R582" i="3" s="1"/>
  <c r="O99" i="3"/>
  <c r="R99" i="3" s="1"/>
  <c r="O197" i="3"/>
  <c r="R197" i="3" s="1"/>
  <c r="O233" i="3"/>
  <c r="R233" i="3" s="1"/>
  <c r="O273" i="3"/>
  <c r="R273" i="3" s="1"/>
  <c r="O314" i="3"/>
  <c r="O336" i="3"/>
  <c r="O545" i="3"/>
  <c r="R545" i="3" s="1"/>
  <c r="O293" i="3"/>
  <c r="R293" i="3" s="1"/>
  <c r="O355" i="3"/>
  <c r="R355" i="3" s="1"/>
  <c r="O496" i="3"/>
  <c r="R496" i="3" s="1"/>
  <c r="O49" i="3"/>
  <c r="O131" i="3"/>
  <c r="R131" i="3" s="1"/>
  <c r="O341" i="3"/>
  <c r="R341" i="3" s="1"/>
  <c r="O367" i="3"/>
  <c r="R367" i="3" s="1"/>
  <c r="O356" i="3"/>
  <c r="R356" i="3" s="1"/>
  <c r="O134" i="3"/>
  <c r="R134" i="3" s="1"/>
  <c r="O194" i="3"/>
  <c r="R194" i="3" s="1"/>
  <c r="O240" i="3"/>
  <c r="R240" i="3" s="1"/>
  <c r="O248" i="3"/>
  <c r="R248" i="3" s="1"/>
  <c r="O262" i="3"/>
  <c r="R262" i="3" s="1"/>
  <c r="O281" i="3"/>
  <c r="R281" i="3" s="1"/>
  <c r="O289" i="3"/>
  <c r="R289" i="3" s="1"/>
  <c r="O297" i="3"/>
  <c r="R297" i="3" s="1"/>
  <c r="O303" i="3"/>
  <c r="R303" i="3" s="1"/>
  <c r="O344" i="3"/>
  <c r="R344" i="3" s="1"/>
  <c r="O353" i="3"/>
  <c r="R353" i="3" s="1"/>
  <c r="O385" i="3"/>
  <c r="R385" i="3" s="1"/>
  <c r="O393" i="3"/>
  <c r="R393" i="3" s="1"/>
  <c r="O401" i="3"/>
  <c r="R401" i="3" s="1"/>
  <c r="O418" i="3"/>
  <c r="R418" i="3" s="1"/>
  <c r="O424" i="3"/>
  <c r="R424" i="3" s="1"/>
  <c r="O488" i="3"/>
  <c r="R488" i="3" s="1"/>
  <c r="O494" i="3"/>
  <c r="R494" i="3" s="1"/>
  <c r="O501" i="3"/>
  <c r="R501" i="3" s="1"/>
  <c r="O508" i="3"/>
  <c r="R508" i="3" s="1"/>
  <c r="O529" i="3"/>
  <c r="R529" i="3" s="1"/>
  <c r="O536" i="3"/>
  <c r="R536" i="3" s="1"/>
  <c r="O551" i="3"/>
  <c r="R551" i="3" s="1"/>
  <c r="O557" i="3"/>
  <c r="R557" i="3" s="1"/>
  <c r="O566" i="3"/>
  <c r="R566" i="3" s="1"/>
  <c r="O575" i="3"/>
  <c r="O47" i="3"/>
  <c r="R47" i="3" s="1"/>
  <c r="O52" i="3"/>
  <c r="R52" i="3" s="1"/>
  <c r="O58" i="3"/>
  <c r="R58" i="3" s="1"/>
  <c r="O64" i="3"/>
  <c r="R64" i="3" s="1"/>
  <c r="O70" i="3"/>
  <c r="R70" i="3" s="1"/>
  <c r="O112" i="3"/>
  <c r="O123" i="3"/>
  <c r="R123" i="3" s="1"/>
  <c r="O129" i="3"/>
  <c r="R129" i="3" s="1"/>
  <c r="O173" i="3"/>
  <c r="R173" i="3" s="1"/>
  <c r="O309" i="3"/>
  <c r="O313" i="3"/>
  <c r="O317" i="3"/>
  <c r="O331" i="3"/>
  <c r="O335" i="3"/>
  <c r="O507" i="3"/>
  <c r="O537" i="3"/>
  <c r="R585" i="3" l="1"/>
  <c r="R11" i="3"/>
  <c r="R3" i="3"/>
  <c r="U3" i="3" s="1"/>
  <c r="U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902A32-A311-45E0-8F93-54590E38A22F}" keepAlive="1" name="Query - TI19294_gegevens_monstervakken" description="Connection to the 'TI19294_gegevens_monstervakken' query in the workbook." type="5" refreshedVersion="6" background="1" saveData="1">
    <dbPr connection="Provider=Microsoft.Mashup.OleDb.1;Data Source=$Workbook$;Location=TI19294_gegevens_monstervakken;Extended Properties=&quot;&quot;" command="SELECT * FROM [TI19294_gegevens_monstervakken]"/>
  </connection>
  <connection id="2" xr16:uid="{342055FD-EC39-4FE4-AFEA-024D561ED106}" keepAlive="1" name="Query - TI19294_gegevens_monstervakken (2)" description="Connection to the 'TI19294_gegevens_monstervakken (2)' query in the workbook." type="5" refreshedVersion="6" background="1" saveData="1">
    <dbPr connection="Provider=Microsoft.Mashup.OleDb.1;Data Source=$Workbook$;Location=&quot;TI19294_gegevens_monstervakken (2)&quot;;Extended Properties=&quot;&quot;" command="SELECT * FROM [TI19294_gegevens_monstervakken (2)]"/>
  </connection>
</connections>
</file>

<file path=xl/sharedStrings.xml><?xml version="1.0" encoding="utf-8"?>
<sst xmlns="http://schemas.openxmlformats.org/spreadsheetml/2006/main" count="3784" uniqueCount="693">
  <si>
    <t>bbk_versp</t>
  </si>
  <si>
    <t>bbk_water</t>
  </si>
  <si>
    <t>bbk_land</t>
  </si>
  <si>
    <t>A01</t>
  </si>
  <si>
    <t>A</t>
  </si>
  <si>
    <t>Smal</t>
  </si>
  <si>
    <t>Niet verspreidbaar</t>
  </si>
  <si>
    <t>Klasse B</t>
  </si>
  <si>
    <t>Industrie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</si>
  <si>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</si>
  <si>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</si>
  <si>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</si>
  <si>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</si>
  <si>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</si>
  <si>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</si>
  <si>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</si>
  <si>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</si>
  <si>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</si>
  <si>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</si>
  <si>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</si>
  <si>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AA01</t>
  </si>
  <si>
    <t>AA</t>
  </si>
  <si>
    <t>Breed</t>
  </si>
  <si>
    <t>AA02</t>
  </si>
  <si>
    <t>AA03</t>
  </si>
  <si>
    <t>AA04</t>
  </si>
  <si>
    <t>AA05</t>
  </si>
  <si>
    <t>AA06</t>
  </si>
  <si>
    <t>AA07</t>
  </si>
  <si>
    <t>AA08</t>
  </si>
  <si>
    <t>AA09</t>
  </si>
  <si>
    <t>AA10</t>
  </si>
  <si>
    <t>AA11</t>
  </si>
  <si>
    <t>AA12</t>
  </si>
  <si>
    <t>AA13</t>
  </si>
  <si>
    <t>AA14</t>
  </si>
  <si>
    <t>AA15</t>
  </si>
  <si>
    <t>AA16</t>
  </si>
  <si>
    <t>AA17</t>
  </si>
  <si>
    <t>AB01</t>
  </si>
  <si>
    <t>AB</t>
  </si>
  <si>
    <t>AB02</t>
  </si>
  <si>
    <t>AB03</t>
  </si>
  <si>
    <t>AB04</t>
  </si>
  <si>
    <t>AB05</t>
  </si>
  <si>
    <t>AB06</t>
  </si>
  <si>
    <t>AB07</t>
  </si>
  <si>
    <t>AB08</t>
  </si>
  <si>
    <t>AB09</t>
  </si>
  <si>
    <t>AB10</t>
  </si>
  <si>
    <t>AC01</t>
  </si>
  <si>
    <t>AC</t>
  </si>
  <si>
    <t>AC02</t>
  </si>
  <si>
    <t>AC03</t>
  </si>
  <si>
    <t>AC04</t>
  </si>
  <si>
    <t>AC05</t>
  </si>
  <si>
    <t>AC06</t>
  </si>
  <si>
    <t>AC07</t>
  </si>
  <si>
    <t>AC08</t>
  </si>
  <si>
    <t>AC09</t>
  </si>
  <si>
    <t>AC10</t>
  </si>
  <si>
    <t>AD01</t>
  </si>
  <si>
    <t>AD</t>
  </si>
  <si>
    <t>Verspreidbaar aangrenzend perceel</t>
  </si>
  <si>
    <t>Wonen</t>
  </si>
  <si>
    <t>AD02</t>
  </si>
  <si>
    <t>AD03</t>
  </si>
  <si>
    <t>AD04</t>
  </si>
  <si>
    <t>AD05</t>
  </si>
  <si>
    <t>AD06</t>
  </si>
  <si>
    <t>AD07</t>
  </si>
  <si>
    <t>AD08</t>
  </si>
  <si>
    <t>AD09</t>
  </si>
  <si>
    <t>AD10</t>
  </si>
  <si>
    <t>AE01</t>
  </si>
  <si>
    <t>AE</t>
  </si>
  <si>
    <t>AE02</t>
  </si>
  <si>
    <t>AE03</t>
  </si>
  <si>
    <t>AE04</t>
  </si>
  <si>
    <t>AE05</t>
  </si>
  <si>
    <t>AE06</t>
  </si>
  <si>
    <t>AE07</t>
  </si>
  <si>
    <t>AE08</t>
  </si>
  <si>
    <t>AE09</t>
  </si>
  <si>
    <t>AE10</t>
  </si>
  <si>
    <t>AF01</t>
  </si>
  <si>
    <t>AF</t>
  </si>
  <si>
    <t>AF02</t>
  </si>
  <si>
    <t>AF03</t>
  </si>
  <si>
    <t>AF04</t>
  </si>
  <si>
    <t>AF05</t>
  </si>
  <si>
    <t>AF06</t>
  </si>
  <si>
    <t>AF07</t>
  </si>
  <si>
    <t>AF08</t>
  </si>
  <si>
    <t>AF09</t>
  </si>
  <si>
    <t>AF10</t>
  </si>
  <si>
    <t>AG01</t>
  </si>
  <si>
    <t>AG</t>
  </si>
  <si>
    <t>AG02</t>
  </si>
  <si>
    <t>AG03</t>
  </si>
  <si>
    <t>AG04</t>
  </si>
  <si>
    <t>AG05</t>
  </si>
  <si>
    <t>AG06</t>
  </si>
  <si>
    <t>AG07</t>
  </si>
  <si>
    <t>AG08</t>
  </si>
  <si>
    <t>AG09</t>
  </si>
  <si>
    <t>AG10</t>
  </si>
  <si>
    <t>AH01</t>
  </si>
  <si>
    <t>AH</t>
  </si>
  <si>
    <t>AH02</t>
  </si>
  <si>
    <t>AH03</t>
  </si>
  <si>
    <t>AH04</t>
  </si>
  <si>
    <t>AH05</t>
  </si>
  <si>
    <t>AH06</t>
  </si>
  <si>
    <t>AH07</t>
  </si>
  <si>
    <t>AH08</t>
  </si>
  <si>
    <t>AH09</t>
  </si>
  <si>
    <t>AH10</t>
  </si>
  <si>
    <t>AI01</t>
  </si>
  <si>
    <t>AI</t>
  </si>
  <si>
    <t>AI02</t>
  </si>
  <si>
    <t>AI03</t>
  </si>
  <si>
    <t>AI04</t>
  </si>
  <si>
    <t>AI05</t>
  </si>
  <si>
    <t>AI06</t>
  </si>
  <si>
    <t>AI07</t>
  </si>
  <si>
    <t>AI08</t>
  </si>
  <si>
    <t>AI09</t>
  </si>
  <si>
    <t>AI10</t>
  </si>
  <si>
    <t>AJ01</t>
  </si>
  <si>
    <t>AJ</t>
  </si>
  <si>
    <t>AJ02</t>
  </si>
  <si>
    <t>AJ03</t>
  </si>
  <si>
    <t>AJ04</t>
  </si>
  <si>
    <t>AJ05</t>
  </si>
  <si>
    <t>AJ06</t>
  </si>
  <si>
    <t>AJ07</t>
  </si>
  <si>
    <t>AJ08</t>
  </si>
  <si>
    <t>AJ09</t>
  </si>
  <si>
    <t>AJ10</t>
  </si>
  <si>
    <t>AK01</t>
  </si>
  <si>
    <t>AK</t>
  </si>
  <si>
    <t>AK02</t>
  </si>
  <si>
    <t>AK03</t>
  </si>
  <si>
    <t>AK04</t>
  </si>
  <si>
    <t>AK05</t>
  </si>
  <si>
    <t>AK06</t>
  </si>
  <si>
    <t>AK07</t>
  </si>
  <si>
    <t>AK08</t>
  </si>
  <si>
    <t>AK09</t>
  </si>
  <si>
    <t>AK10</t>
  </si>
  <si>
    <t>AL01</t>
  </si>
  <si>
    <t>AL</t>
  </si>
  <si>
    <t>Nooit verspreidbaar</t>
  </si>
  <si>
    <t>Niet toepasbaar &gt;I</t>
  </si>
  <si>
    <t>Nooit toepasbaar &gt;I</t>
  </si>
  <si>
    <t>AL02</t>
  </si>
  <si>
    <t>AL03</t>
  </si>
  <si>
    <t>AL04</t>
  </si>
  <si>
    <t>AL05</t>
  </si>
  <si>
    <t>AL06</t>
  </si>
  <si>
    <t>AL07</t>
  </si>
  <si>
    <t>AL08</t>
  </si>
  <si>
    <t>AL09</t>
  </si>
  <si>
    <t>AL10</t>
  </si>
  <si>
    <t>AM01</t>
  </si>
  <si>
    <t>AM</t>
  </si>
  <si>
    <t>AM02</t>
  </si>
  <si>
    <t>AM03</t>
  </si>
  <si>
    <t>AM04</t>
  </si>
  <si>
    <t>AM05</t>
  </si>
  <si>
    <t>AM06</t>
  </si>
  <si>
    <t>AM07</t>
  </si>
  <si>
    <t>AM08</t>
  </si>
  <si>
    <t>AM09</t>
  </si>
  <si>
    <t>AM10</t>
  </si>
  <si>
    <t>AM16</t>
  </si>
  <si>
    <t>AM17</t>
  </si>
  <si>
    <t>AM18</t>
  </si>
  <si>
    <t>AM19</t>
  </si>
  <si>
    <t>AM20</t>
  </si>
  <si>
    <t>AN01</t>
  </si>
  <si>
    <t>AN</t>
  </si>
  <si>
    <t>AN02</t>
  </si>
  <si>
    <t>AN03</t>
  </si>
  <si>
    <t>AN04</t>
  </si>
  <si>
    <t>AN05</t>
  </si>
  <si>
    <t>AN06</t>
  </si>
  <si>
    <t>AN07</t>
  </si>
  <si>
    <t>AN08</t>
  </si>
  <si>
    <t>AN09</t>
  </si>
  <si>
    <t>AN10</t>
  </si>
  <si>
    <t>AO01</t>
  </si>
  <si>
    <t>AO</t>
  </si>
  <si>
    <t>AO02</t>
  </si>
  <si>
    <t>AO03</t>
  </si>
  <si>
    <t>AO04</t>
  </si>
  <si>
    <t>AO05</t>
  </si>
  <si>
    <t>AO06</t>
  </si>
  <si>
    <t>AO07</t>
  </si>
  <si>
    <t>AO08</t>
  </si>
  <si>
    <t>AO09</t>
  </si>
  <si>
    <t>AO10</t>
  </si>
  <si>
    <t>AP01</t>
  </si>
  <si>
    <t>AP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</si>
  <si>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</si>
  <si>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</si>
  <si>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</si>
  <si>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</si>
  <si>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</si>
  <si>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</si>
  <si>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</si>
  <si>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</si>
  <si>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</si>
  <si>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AQ01</t>
  </si>
  <si>
    <t>AQ</t>
  </si>
  <si>
    <t>AQ02</t>
  </si>
  <si>
    <t>AQ03</t>
  </si>
  <si>
    <t>AQ04</t>
  </si>
  <si>
    <t>AQ05</t>
  </si>
  <si>
    <t>AQ06</t>
  </si>
  <si>
    <t>AQ07</t>
  </si>
  <si>
    <t>AQ08</t>
  </si>
  <si>
    <t>AQ09</t>
  </si>
  <si>
    <t>AQ10</t>
  </si>
  <si>
    <t>AR01</t>
  </si>
  <si>
    <t>AR</t>
  </si>
  <si>
    <t>Klasse A</t>
  </si>
  <si>
    <t>AR02</t>
  </si>
  <si>
    <t>AR03</t>
  </si>
  <si>
    <t>AR04</t>
  </si>
  <si>
    <t>AR05</t>
  </si>
  <si>
    <t>AR06</t>
  </si>
  <si>
    <t>AR07</t>
  </si>
  <si>
    <t>AR08</t>
  </si>
  <si>
    <t>AR09</t>
  </si>
  <si>
    <t>AR10</t>
  </si>
  <si>
    <t>AR11</t>
  </si>
  <si>
    <t>AR12</t>
  </si>
  <si>
    <t>AR13</t>
  </si>
  <si>
    <t>AR14</t>
  </si>
  <si>
    <t>AR15</t>
  </si>
  <si>
    <t>AR16</t>
  </si>
  <si>
    <t>AR17</t>
  </si>
  <si>
    <t>AR18</t>
  </si>
  <si>
    <t>AR19</t>
  </si>
  <si>
    <t>AR20</t>
  </si>
  <si>
    <t>AS01</t>
  </si>
  <si>
    <t>AS</t>
  </si>
  <si>
    <t>AS02</t>
  </si>
  <si>
    <t>AS03</t>
  </si>
  <si>
    <t>AS04</t>
  </si>
  <si>
    <t>AS05</t>
  </si>
  <si>
    <t>AS06</t>
  </si>
  <si>
    <t>AS07</t>
  </si>
  <si>
    <t>AS08</t>
  </si>
  <si>
    <t>AS09</t>
  </si>
  <si>
    <t>AS10</t>
  </si>
  <si>
    <t>AT01</t>
  </si>
  <si>
    <t>AT</t>
  </si>
  <si>
    <t>AT02</t>
  </si>
  <si>
    <t>AT03</t>
  </si>
  <si>
    <t>AT04</t>
  </si>
  <si>
    <t>AT05</t>
  </si>
  <si>
    <t>AT06</t>
  </si>
  <si>
    <t>AT07</t>
  </si>
  <si>
    <t>AT08</t>
  </si>
  <si>
    <t>AT09</t>
  </si>
  <si>
    <t>AT10</t>
  </si>
  <si>
    <t>AT11</t>
  </si>
  <si>
    <t>AT12</t>
  </si>
  <si>
    <t>AT13</t>
  </si>
  <si>
    <t>AT14</t>
  </si>
  <si>
    <t>AT15</t>
  </si>
  <si>
    <t>AT16</t>
  </si>
  <si>
    <t>AT17</t>
  </si>
  <si>
    <t>AU01</t>
  </si>
  <si>
    <t>AU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</si>
  <si>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</si>
  <si>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</si>
  <si>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</si>
  <si>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</si>
  <si>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</si>
  <si>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</si>
  <si>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</si>
  <si>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</si>
  <si>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</si>
  <si>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</si>
  <si>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AV01</t>
  </si>
  <si>
    <t>AV</t>
  </si>
  <si>
    <t>AV02</t>
  </si>
  <si>
    <t>AV03</t>
  </si>
  <si>
    <t>AV04</t>
  </si>
  <si>
    <t>AV05</t>
  </si>
  <si>
    <t>AV06</t>
  </si>
  <si>
    <t>AV07</t>
  </si>
  <si>
    <t>AV08</t>
  </si>
  <si>
    <t>AV09</t>
  </si>
  <si>
    <t>AV10</t>
  </si>
  <si>
    <t>AW01</t>
  </si>
  <si>
    <t>AW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</si>
  <si>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</si>
  <si>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</si>
  <si>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</si>
  <si>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</si>
  <si>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</si>
  <si>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</si>
  <si>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</si>
  <si>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</si>
  <si>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</si>
  <si>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AX01</t>
  </si>
  <si>
    <t>AX</t>
  </si>
  <si>
    <t>AX02</t>
  </si>
  <si>
    <t>AX03</t>
  </si>
  <si>
    <t>AX04</t>
  </si>
  <si>
    <t>AX05</t>
  </si>
  <si>
    <t>AX06</t>
  </si>
  <si>
    <t>AX07</t>
  </si>
  <si>
    <t>AX08</t>
  </si>
  <si>
    <t>AX09</t>
  </si>
  <si>
    <t>AX10</t>
  </si>
  <si>
    <t>AY01</t>
  </si>
  <si>
    <t>AY</t>
  </si>
  <si>
    <t>AY02</t>
  </si>
  <si>
    <t>AY03</t>
  </si>
  <si>
    <t>AY04</t>
  </si>
  <si>
    <t>AY05</t>
  </si>
  <si>
    <t>AY06</t>
  </si>
  <si>
    <t>AY07</t>
  </si>
  <si>
    <t>AY08</t>
  </si>
  <si>
    <t>AY09</t>
  </si>
  <si>
    <t>AY10</t>
  </si>
  <si>
    <t>AY11</t>
  </si>
  <si>
    <t>AY12</t>
  </si>
  <si>
    <t>AY13</t>
  </si>
  <si>
    <t>AZ01</t>
  </si>
  <si>
    <t>AZ</t>
  </si>
  <si>
    <t>AZ02</t>
  </si>
  <si>
    <t>AZ03</t>
  </si>
  <si>
    <t>AZ04</t>
  </si>
  <si>
    <t>AZ05</t>
  </si>
  <si>
    <t>AZ06</t>
  </si>
  <si>
    <t>AZ07</t>
  </si>
  <si>
    <t>AZ08</t>
  </si>
  <si>
    <t>AZ09</t>
  </si>
  <si>
    <t>AZ10</t>
  </si>
  <si>
    <t>B01</t>
  </si>
  <si>
    <t>B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</si>
  <si>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</si>
  <si>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</si>
  <si>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</si>
  <si>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</si>
  <si>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</si>
  <si>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</si>
  <si>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</si>
  <si>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</si>
  <si>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</si>
  <si>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BA01</t>
  </si>
  <si>
    <t>BA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</si>
  <si>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</si>
  <si>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</si>
  <si>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</si>
  <si>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</si>
  <si>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</si>
  <si>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</si>
  <si>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</si>
  <si>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</si>
  <si>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</si>
  <si>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C01</t>
  </si>
  <si>
    <t>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</si>
  <si>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</si>
  <si>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</si>
  <si>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</si>
  <si>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</si>
  <si>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</si>
  <si>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</si>
  <si>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</si>
  <si>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</si>
  <si>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</si>
  <si>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D01</t>
  </si>
  <si>
    <t>D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</si>
  <si>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</si>
  <si>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</si>
  <si>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</si>
  <si>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</si>
  <si>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</si>
  <si>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</si>
  <si>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</si>
  <si>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</si>
  <si>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</si>
  <si>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E01</t>
  </si>
  <si>
    <t>E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</si>
  <si>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</si>
  <si>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</si>
  <si>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</si>
  <si>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</si>
  <si>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</si>
  <si>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</si>
  <si>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</si>
  <si>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</si>
  <si>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</si>
  <si>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F01</t>
  </si>
  <si>
    <t>F</t>
  </si>
  <si>
    <t>Niet toepasbaar&gt; industrie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</si>
  <si>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</si>
  <si>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</si>
  <si>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</si>
  <si>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</si>
  <si>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</si>
  <si>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</si>
  <si>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</si>
  <si>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</si>
  <si>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</si>
  <si>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G01</t>
  </si>
  <si>
    <t>G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</si>
  <si>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</si>
  <si>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</si>
  <si>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</si>
  <si>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</si>
  <si>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</si>
  <si>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</si>
  <si>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</si>
  <si>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</si>
  <si>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</si>
  <si>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H01</t>
  </si>
  <si>
    <t>H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</si>
  <si>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</si>
  <si>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</si>
  <si>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</si>
  <si>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</si>
  <si>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</si>
  <si>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</si>
  <si>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</si>
  <si>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</si>
  <si>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</si>
  <si>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I01</t>
  </si>
  <si>
    <t>I</t>
  </si>
  <si>
    <t>Vrij verspreidbaar</t>
  </si>
  <si>
    <t>Altijd toepasbaar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</si>
  <si>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</si>
  <si>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</si>
  <si>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</si>
  <si>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</si>
  <si>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</si>
  <si>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</si>
  <si>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</si>
  <si>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</si>
  <si>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</si>
  <si>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J01</t>
  </si>
  <si>
    <t>J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</si>
  <si>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</si>
  <si>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</si>
  <si>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</si>
  <si>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</si>
  <si>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</si>
  <si>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</si>
  <si>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</si>
  <si>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</si>
  <si>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</si>
  <si>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K01</t>
  </si>
  <si>
    <t>K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</si>
  <si>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</si>
  <si>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</si>
  <si>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</si>
  <si>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</si>
  <si>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</si>
  <si>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</si>
  <si>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</si>
  <si>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</si>
  <si>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</si>
  <si>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L01</t>
  </si>
  <si>
    <t>L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</si>
  <si>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</si>
  <si>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</si>
  <si>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</si>
  <si>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</si>
  <si>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</si>
  <si>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</si>
  <si>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</si>
  <si>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</si>
  <si>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</si>
  <si>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M01</t>
  </si>
  <si>
    <t>M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</si>
  <si>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</si>
  <si>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</si>
  <si>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</si>
  <si>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</si>
  <si>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</si>
  <si>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</si>
  <si>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</si>
  <si>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</si>
  <si>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</si>
  <si>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N01</t>
  </si>
  <si>
    <t>N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</si>
  <si>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</si>
  <si>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</si>
  <si>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</si>
  <si>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</si>
  <si>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</si>
  <si>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</si>
  <si>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</si>
  <si>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</si>
  <si>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</si>
  <si>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O01</t>
  </si>
  <si>
    <t>O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</si>
  <si>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</si>
  <si>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</si>
  <si>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</si>
  <si>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</si>
  <si>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</si>
  <si>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</si>
  <si>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</si>
  <si>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</si>
  <si>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</si>
  <si>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P01</t>
  </si>
  <si>
    <t>P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</si>
  <si>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</si>
  <si>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</si>
  <si>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</si>
  <si>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</si>
  <si>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</si>
  <si>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</si>
  <si>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</si>
  <si>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</si>
  <si>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</si>
  <si>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Q01</t>
  </si>
  <si>
    <t>Q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</si>
  <si>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</si>
  <si>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</si>
  <si>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</si>
  <si>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</si>
  <si>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</si>
  <si>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</si>
  <si>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</si>
  <si>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</si>
  <si>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</si>
  <si>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R01</t>
  </si>
  <si>
    <t>R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</si>
  <si>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</si>
  <si>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</si>
  <si>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</si>
  <si>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</si>
  <si>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</si>
  <si>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</si>
  <si>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</si>
  <si>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</si>
  <si>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</si>
  <si>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S01</t>
  </si>
  <si>
    <t>S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</si>
  <si>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</si>
  <si>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</si>
  <si>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</si>
  <si>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</si>
  <si>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</si>
  <si>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</si>
  <si>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</si>
  <si>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</si>
  <si>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</si>
  <si>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T01</t>
  </si>
  <si>
    <t>T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</si>
  <si>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</si>
  <si>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</si>
  <si>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</si>
  <si>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</si>
  <si>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</si>
  <si>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</si>
  <si>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</si>
  <si>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</si>
  <si>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</si>
  <si>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U01</t>
  </si>
  <si>
    <t>U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</si>
  <si>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</si>
  <si>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</si>
  <si>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</si>
  <si>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</si>
  <si>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</si>
  <si>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</si>
  <si>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</si>
  <si>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</si>
  <si>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</si>
  <si>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V01</t>
  </si>
  <si>
    <t>V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</si>
  <si>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</si>
  <si>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</si>
  <si>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</si>
  <si>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</si>
  <si>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</si>
  <si>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</si>
  <si>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</si>
  <si>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</si>
  <si>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</si>
  <si>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W01</t>
  </si>
  <si>
    <t>W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</si>
  <si>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</si>
  <si>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</si>
  <si>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</si>
  <si>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</si>
  <si>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</si>
  <si>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</si>
  <si>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</si>
  <si>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</si>
  <si>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</si>
  <si>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X01</t>
  </si>
  <si>
    <t>X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</si>
  <si>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</si>
  <si>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</si>
  <si>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</si>
  <si>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</si>
  <si>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</si>
  <si>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</si>
  <si>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</si>
  <si>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</si>
  <si>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</si>
  <si>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</si>
  <si>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</si>
  <si>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Y01</t>
  </si>
  <si>
    <t>Y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</si>
  <si>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</si>
  <si>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</si>
  <si>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</si>
  <si>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</si>
  <si>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</si>
  <si>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</si>
  <si>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</si>
  <si>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</si>
  <si>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</si>
  <si>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</si>
  <si>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</si>
  <si>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</si>
  <si>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</si>
  <si>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</si>
  <si>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Z01</t>
  </si>
  <si>
    <t>Z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</si>
  <si>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</si>
  <si>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</si>
  <si>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</si>
  <si>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</si>
  <si>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</si>
  <si>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</si>
  <si>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</si>
  <si>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</si>
  <si>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</si>
  <si>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Boring</t>
  </si>
  <si>
    <t>Vak</t>
  </si>
  <si>
    <t>bk_slib (NAP)</t>
  </si>
  <si>
    <t>ok_slib (NAP)</t>
  </si>
  <si>
    <t>slibdikte (m)</t>
  </si>
  <si>
    <t>Niet baggeren</t>
  </si>
  <si>
    <t>x</t>
  </si>
  <si>
    <t>helft</t>
  </si>
  <si>
    <t>Diepte</t>
  </si>
  <si>
    <t>Waterpeil gemeten</t>
  </si>
  <si>
    <t>Waterpeil legger laagst</t>
  </si>
  <si>
    <t>Onderzijde te baggeren
(NAP)</t>
  </si>
  <si>
    <t>Opp (m2)</t>
  </si>
  <si>
    <t>Hoev. te baggeren
(m3)</t>
  </si>
  <si>
    <t>m3</t>
  </si>
  <si>
    <t>Hoeveelheid filter</t>
  </si>
  <si>
    <t>- gerelateerd aan laagste leggerpeil van NAP-1,90 m</t>
  </si>
  <si>
    <t>- baggerzones en hoogtes/dieptes volgens schetsontwerp optimaal</t>
  </si>
  <si>
    <t>Dikte te baggeren laag (m)</t>
  </si>
  <si>
    <t>Fase 2</t>
  </si>
  <si>
    <t>FASE 1</t>
  </si>
  <si>
    <t>FASE 2</t>
  </si>
  <si>
    <t>Omschrijving</t>
  </si>
  <si>
    <t>TOTAAL</t>
  </si>
  <si>
    <r>
      <t xml:space="preserve">   </t>
    </r>
    <r>
      <rPr>
        <i/>
        <sz val="10"/>
        <color rgb="FF000000"/>
        <rFont val="Arial"/>
        <family val="2"/>
      </rPr>
      <t>(geen ontgraving in vaste bodem)</t>
    </r>
  </si>
  <si>
    <t xml:space="preserve"> </t>
  </si>
  <si>
    <t>Type</t>
  </si>
  <si>
    <t>Oud te baggeren (m3)</t>
  </si>
  <si>
    <t>Regulier Waternet</t>
  </si>
  <si>
    <t>= geen inmeting ATKB, verland volgens kaart, niet baggeren</t>
  </si>
  <si>
    <t>= geen input ATKB in Excel, wel in watervak</t>
  </si>
  <si>
    <t xml:space="preserve">=  baggeren zone binnen 15 cm vaste bodem. </t>
  </si>
  <si>
    <t>Variabele</t>
  </si>
  <si>
    <t xml:space="preserve">= onderkant baggeren aangepast </t>
  </si>
  <si>
    <r>
      <t xml:space="preserve">  aangepast </t>
    </r>
    <r>
      <rPr>
        <i/>
        <sz val="10"/>
        <color rgb="FF000000"/>
        <rFont val="Arial"/>
        <family val="2"/>
      </rPr>
      <t>(in praktijk al 10 cm overdiepte)</t>
    </r>
  </si>
  <si>
    <t>ATKB</t>
  </si>
  <si>
    <t>bk_slib (NAP)2</t>
  </si>
  <si>
    <t>ok_slib (NAP)3</t>
  </si>
  <si>
    <t>Tijhuis</t>
  </si>
  <si>
    <t>- laagdikte op basis van metingen ATKB 2022</t>
  </si>
  <si>
    <t>x = niet baggeren, verlanding</t>
  </si>
  <si>
    <t>x = aanvullend niet baggeren, stabiliteitsissue</t>
  </si>
  <si>
    <t>= geen inmeting ATKB ivm verlanding, afmeting nieuwe watergang ntb</t>
  </si>
  <si>
    <t>x = aanvullend niet baggeren DO</t>
  </si>
  <si>
    <t>- op basis van baggerplan Tijhuis (incl. hertoetsing Sweco 2022)</t>
  </si>
  <si>
    <t>Totaal te baggeren (m3)</t>
  </si>
  <si>
    <t>Verspreidbaar (aangrenzend en vrij)</t>
  </si>
  <si>
    <t>Niet toepasbaar</t>
  </si>
  <si>
    <t>x = niet baggeren (buiten ontwerp)</t>
  </si>
  <si>
    <t>BI5747 Inrichting Westveen</t>
  </si>
  <si>
    <t>Baggerhoeveelheden volgens DO2.0 en daarnaast: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</si>
</sst>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4" tint="0.39994506668294322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0" fontId="0" fillId="0" borderId="0" xfId="0" quotePrefix="1"/>
    <xf numFmtId="3" fontId="0" fillId="0" borderId="0" xfId="0" applyNumberForma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0" fillId="3" borderId="0" xfId="0" applyFill="1" applyAlignment="1">
      <alignment vertical="top"/>
    </xf>
    <xf numFmtId="0" fontId="5" fillId="0" borderId="0" xfId="0" applyFont="1" applyAlignment="1">
      <alignment horizontal="center"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14" fontId="0" fillId="4" borderId="0" xfId="0" applyNumberFormat="1" applyFill="1" applyAlignment="1">
      <alignment vertical="top"/>
    </xf>
    <xf numFmtId="0" fontId="0" fillId="3" borderId="0" xfId="0" applyFill="1"/>
    <xf numFmtId="3" fontId="2" fillId="0" borderId="0" xfId="0" applyNumberFormat="1" applyFont="1"/>
    <xf numFmtId="3" fontId="0" fillId="0" borderId="0" xfId="0" applyNumberFormat="1"/>
    <xf numFmtId="0" fontId="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0" fillId="0" borderId="0" xfId="0" quotePrefix="1" applyNumberFormat="1" applyAlignment="1">
      <alignment horizontal="right" vertical="top"/>
    </xf>
    <xf numFmtId="0" fontId="7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 vertical="top" wrapText="1"/>
    </xf>
    <xf numFmtId="2" fontId="0" fillId="0" borderId="0" xfId="0" quotePrefix="1" applyNumberFormat="1" applyAlignment="1">
      <alignment vertical="top" wrapText="1"/>
    </xf>
    <xf numFmtId="3" fontId="0" fillId="2" borderId="0" xfId="0" applyNumberFormat="1" applyFill="1" applyAlignment="1">
      <alignment vertical="top"/>
    </xf>
    <xf numFmtId="0" fontId="0" fillId="6" borderId="0" xfId="0" applyFill="1" applyAlignment="1">
      <alignment vertical="top"/>
    </xf>
    <xf numFmtId="3" fontId="0" fillId="6" borderId="0" xfId="0" applyNumberFormat="1" applyFill="1" applyAlignment="1">
      <alignment vertical="top"/>
    </xf>
    <xf numFmtId="0" fontId="8" fillId="0" borderId="0" xfId="0" applyFont="1" applyAlignment="1">
      <alignment vertical="top"/>
    </xf>
    <xf numFmtId="0" fontId="0" fillId="7" borderId="0" xfId="0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8" borderId="0" xfId="0" applyFont="1" applyFill="1" applyAlignment="1">
      <alignment vertical="top"/>
    </xf>
    <xf numFmtId="0" fontId="0" fillId="7" borderId="0" xfId="0" applyFill="1" applyAlignment="1">
      <alignment vertical="top" wrapText="1"/>
    </xf>
    <xf numFmtId="0" fontId="7" fillId="7" borderId="0" xfId="0" applyFont="1" applyFill="1" applyAlignment="1">
      <alignment vertical="top"/>
    </xf>
    <xf numFmtId="0" fontId="5" fillId="0" borderId="0" xfId="0" applyFont="1"/>
    <xf numFmtId="0" fontId="9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4" fontId="5" fillId="0" borderId="0" xfId="0" applyNumberFormat="1" applyFont="1"/>
    <xf numFmtId="0" fontId="11" fillId="0" borderId="0" xfId="0" quotePrefix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quotePrefix="1" applyFont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0" fillId="0" borderId="1" xfId="0" applyBorder="1"/>
    <xf numFmtId="3" fontId="0" fillId="0" borderId="1" xfId="0" applyNumberFormat="1" applyBorder="1" applyAlignment="1">
      <alignment vertical="top"/>
    </xf>
  </cellXfs>
  <cellStyles count="1">
    <cellStyle name="Standaard" xfId="0" builtinId="0" customBuiltin="1"/>
  </cellStyles>
  <dxfs count="47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family val="2"/>
        <scheme val="none"/>
      </font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numFmt numFmtId="2" formatCode="0.00"/>
      <alignment horizontal="general" vertical="top" textRotation="0" wrapText="0" indent="0" justifyLastLine="0" shrinkToFit="0" readingOrder="0"/>
    </dxf>
    <dxf>
      <numFmt numFmtId="2" formatCode="0.0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family val="2"/>
        <scheme val="none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89CCFF"/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59DB976-C4BC-4ABF-892F-AC253D36AD95}" autoFormatId="16" applyNumberFormats="0" applyBorderFormats="0" applyFontFormats="0" applyPatternFormats="0" applyAlignmentFormats="0" applyWidthHeightFormats="0">
  <queryTableRefresh nextId="40">
    <queryTableFields count="22">
      <queryTableField id="1" name="boring" tableColumnId="1"/>
      <queryTableField id="2" name="mv" tableColumnId="2"/>
      <queryTableField id="17" dataBound="0" tableColumnId="17"/>
      <queryTableField id="36" dataBound="0" tableColumnId="25"/>
      <queryTableField id="3" name="peil" tableColumnId="3"/>
      <queryTableField id="20" dataBound="0" tableColumnId="20"/>
      <queryTableField id="38" dataBound="0" tableColumnId="27"/>
      <queryTableField id="37" dataBound="0" tableColumnId="26"/>
      <queryTableField id="4" name="bk_slib" tableColumnId="4"/>
      <queryTableField id="5" name="ok_slib" tableColumnId="5"/>
      <queryTableField id="6" name="slibdikte" tableColumnId="6"/>
      <queryTableField id="8" name="type" tableColumnId="8"/>
      <queryTableField id="31" dataBound="0" tableColumnId="11"/>
      <queryTableField id="19" dataBound="0" tableColumnId="19"/>
      <queryTableField id="26" dataBound="0" tableColumnId="21"/>
      <queryTableField id="9" name="opp" tableColumnId="9"/>
      <queryTableField id="35" dataBound="0" tableColumnId="24"/>
      <queryTableField id="27" dataBound="0" tableColumnId="22"/>
      <queryTableField id="13" name="bbk_versp" tableColumnId="13"/>
      <queryTableField id="29" dataBound="0" tableColumnId="7"/>
      <queryTableField id="14" name="bbk_water" tableColumnId="14"/>
      <queryTableField id="15" name="bbk_land" tableColumnId="15"/>
    </queryTableFields>
    <queryTableDeletedFields count="4">
      <deletedField name="h_water"/>
      <deletedField name="m3_vb"/>
      <deletedField name="m3_100cm"/>
      <deletedField name="m3_60cm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B87AE4-D2E1-4E7D-9E20-EA43E69FC19A}" name="TI19294_gegevens_monstervakken3" displayName="TI19294_gegevens_monstervakken3" ref="A12:V585" tableType="queryTable" totalsRowCount="1" headerRowDxfId="46" dataDxfId="45">
  <autoFilter ref="A12:V584" xr:uid="{F8EFC0A7-1942-4867-AAA7-1599C09E99F1}"/>
  <sortState xmlns:xlrd2="http://schemas.microsoft.com/office/spreadsheetml/2017/richdata2" ref="A13:V584">
    <sortCondition ref="A12:A584"/>
  </sortState>
  <tableColumns count="22">
    <tableColumn id="1" xr3:uid="{4187EFC5-0925-48A7-9F12-FD4A00BB81DC}" uniqueName="1" name="Boring" queryTableFieldId="1" dataDxfId="44" totalsRowDxfId="43"/>
    <tableColumn id="2" xr3:uid="{D869FBEC-0DA5-4E32-9EB3-0F6A653441C9}" uniqueName="2" name="Vak" queryTableFieldId="2" dataDxfId="42" totalsRowDxfId="41"/>
    <tableColumn id="17" xr3:uid="{6F928270-D635-4232-8C1C-3CAB322C15C9}" uniqueName="17" name="Niet baggeren" queryTableFieldId="17" dataDxfId="40" totalsRowDxfId="39"/>
    <tableColumn id="25" xr3:uid="{824F1937-FA02-413B-BA90-32264126E23D}" uniqueName="25" name="Regulier Waternet" queryTableFieldId="36" dataDxfId="38" totalsRowDxfId="37"/>
    <tableColumn id="3" xr3:uid="{26A44BF7-88CA-41E2-B526-7B89825429D7}" uniqueName="3" name="Waterpeil gemeten" queryTableFieldId="3" dataDxfId="36" totalsRowDxfId="35"/>
    <tableColumn id="20" xr3:uid="{B8CAB53D-BEE7-4EB5-A284-EE4BFAB6EEE7}" uniqueName="20" name="Waterpeil legger laagst" queryTableFieldId="20" dataDxfId="34" totalsRowDxfId="33"/>
    <tableColumn id="27" xr3:uid="{12E11DDD-7C52-4EC0-A543-550B2563C533}" uniqueName="27" name="bk_slib (NAP)" queryTableFieldId="38" dataDxfId="32" totalsRowDxfId="31"/>
    <tableColumn id="26" xr3:uid="{2843B8C1-D00A-4AF3-A7B6-507EAEAFD66B}" uniqueName="26" name="ok_slib (NAP)" queryTableFieldId="37" dataDxfId="30" totalsRowDxfId="29"/>
    <tableColumn id="4" xr3:uid="{5253AE8E-ACBF-4EE9-A370-B72A4286B998}" uniqueName="4" name="bk_slib (NAP)2" queryTableFieldId="4" dataDxfId="28" totalsRowDxfId="27"/>
    <tableColumn id="5" xr3:uid="{22061877-CC4B-465E-BE3C-9FCE051C0A86}" uniqueName="5" name="ok_slib (NAP)3" queryTableFieldId="5" dataDxfId="26" totalsRowDxfId="25"/>
    <tableColumn id="6" xr3:uid="{72B63396-B0E0-4E7D-8BC3-9CE7B8F239DB}" uniqueName="6" name="slibdikte (m)" queryTableFieldId="6" dataDxfId="24" totalsRowDxfId="23"/>
    <tableColumn id="8" xr3:uid="{DBD0E5FB-66DD-41C1-A010-2B389A6AA0C7}" uniqueName="8" name="Type" queryTableFieldId="8" dataDxfId="22" totalsRowDxfId="21"/>
    <tableColumn id="11" xr3:uid="{4026204B-C92D-4536-8388-2287B336A66C}" uniqueName="11" name="Diepte" queryTableFieldId="31" dataDxfId="20" totalsRowDxfId="19">
      <calculatedColumnFormula>IF(TI19294_gegevens_monstervakken3[[#This Row],[Type]]="Smal",70,IF(TI19294_gegevens_monstervakken3[[#This Row],[Type]]="Breed",100,0))</calculatedColumnFormula>
    </tableColumn>
    <tableColumn id="19" xr3:uid="{F8EBE2E7-B2A5-4560-BB9A-8B9D977E341D}" uniqueName="19" name="Onderzijde te baggeren_x000a_(NAP)" queryTableFieldId="19" dataDxfId="18" totalsRowDxfId="17">
      <calculatedColumnFormula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calculatedColumnFormula>
    </tableColumn>
    <tableColumn id="21" xr3:uid="{195791A5-6045-4D7F-BFCC-EBF6B02443DD}" uniqueName="21" name="Dikte te baggeren laag (m)" queryTableFieldId="26" dataDxfId="16" totalsRowDxfId="15">
      <calculatedColumnFormula>IF((I13-N13)&lt;0,0, (I13-N13)/100)</calculatedColumnFormula>
    </tableColumn>
    <tableColumn id="9" xr3:uid="{0216A099-89F6-46BD-AEC9-39DF1976C91A}" uniqueName="9" name="Opp (m2)" totalsRowFunction="custom" queryTableFieldId="9" dataDxfId="14" totalsRowDxfId="13">
      <totalsRowFormula>SUM(TI19294_gegevens_monstervakken3[Opp (m2)])</totalsRowFormula>
    </tableColumn>
    <tableColumn id="24" xr3:uid="{402AAD58-A0C4-4150-BD38-AB45A0A2E522}" uniqueName="24" name="Oud te baggeren (m3)" totalsRowFunction="sum" queryTableFieldId="35" dataDxfId="12" totalsRowDxfId="11"/>
    <tableColumn id="22" xr3:uid="{A6541D69-0026-41EB-A88D-4FB5742BAE39}" uniqueName="22" name="Hoev. te baggeren_x000a_(m3)" totalsRowFunction="sum" queryTableFieldId="27" dataDxfId="10" totalsRowDxfId="9">
      <calculatedColumnFormula>IF(C13="x",0,(O13*P13))</calculatedColumnFormula>
    </tableColumn>
    <tableColumn id="13" xr3:uid="{85805809-742D-48BF-AC5B-214937C9AE16}" uniqueName="13" name="bbk_versp" queryTableFieldId="13" dataDxfId="8" totalsRowDxfId="7"/>
    <tableColumn id="7" xr3:uid="{9C03A9D5-0D19-48E6-AE6C-6261490375E9}" uniqueName="7" name="Fase 2" queryTableFieldId="29" dataDxfId="6" totalsRowDxfId="5"/>
    <tableColumn id="14" xr3:uid="{05FCD8EC-F3FE-4B0D-9DBA-88CBA822BB7C}" uniqueName="14" name="bbk_water" queryTableFieldId="14" dataDxfId="4" totalsRowDxfId="3"/>
    <tableColumn id="15" xr3:uid="{40A5062C-2947-4F0E-AE0B-F99A556EA7E5}" uniqueName="15" name="bbk_land" queryTableFieldId="15" dataDxfId="2" totalsRow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07D4-EBEA-4095-9369-1E9A6D132CE4}">
  <sheetPr>
    <pageSetUpPr fitToPage="1"/>
  </sheetPr>
  <dimension ref="A1:Z591"/>
  <sheetViews>
    <sheetView tabSelected="1" zoomScaleNormal="100" workbookViewId="0">
      <pane ySplit="12" topLeftCell="A13" activePane="bottomLeft" state="frozen"/>
      <selection pane="bottomLeft" activeCell="A3" sqref="A3"/>
    </sheetView>
  </sheetViews>
  <sheetFormatPr defaultColWidth="8.90625" defaultRowHeight="12.5" x14ac:dyDescent="0.25"/>
  <cols>
    <col min="1" max="1" width="8.90625" style="2"/>
    <col min="2" max="2" width="5.6328125" style="2" bestFit="1" customWidth="1"/>
    <col min="3" max="3" width="10.36328125" style="7" bestFit="1" customWidth="1"/>
    <col min="4" max="4" width="10.36328125" style="7" customWidth="1"/>
    <col min="5" max="5" width="10.36328125" style="2" customWidth="1"/>
    <col min="6" max="6" width="6.54296875" style="2" customWidth="1"/>
    <col min="7" max="8" width="9.36328125" style="46" customWidth="1"/>
    <col min="9" max="10" width="9.36328125" style="2" bestFit="1" customWidth="1"/>
    <col min="11" max="11" width="10.54296875" style="2" bestFit="1" customWidth="1"/>
    <col min="12" max="12" width="9.08984375"/>
    <col min="14" max="14" width="15" style="29" customWidth="1"/>
    <col min="15" max="15" width="11.453125" style="37" customWidth="1"/>
    <col min="16" max="16" width="7.36328125" style="2" customWidth="1"/>
    <col min="17" max="17" width="7.36328125" style="46" customWidth="1"/>
    <col min="18" max="18" width="10" style="2" bestFit="1" customWidth="1"/>
    <col min="19" max="19" width="30.6328125" style="4" bestFit="1" customWidth="1"/>
    <col min="20" max="20" width="10.6328125" style="15" customWidth="1"/>
    <col min="21" max="21" width="10.6328125" customWidth="1"/>
    <col min="22" max="22" width="25.90625" customWidth="1"/>
    <col min="23" max="23" width="3.08984375" style="2" customWidth="1"/>
    <col min="24" max="24" width="30.453125" style="2" bestFit="1" customWidth="1"/>
    <col min="25" max="25" width="16" style="2" customWidth="1"/>
    <col min="26" max="26" width="22.54296875" style="2" bestFit="1" customWidth="1"/>
    <col min="27" max="16384" width="8.90625" style="2"/>
  </cols>
  <sheetData>
    <row r="1" spans="1:26" ht="13" x14ac:dyDescent="0.25">
      <c r="A1" s="9" t="s">
        <v>691</v>
      </c>
      <c r="K1" s="22"/>
      <c r="L1" s="14" t="s">
        <v>672</v>
      </c>
      <c r="M1" s="14"/>
      <c r="N1" s="28"/>
      <c r="V1" s="57">
        <v>45072</v>
      </c>
      <c r="W1" s="31"/>
      <c r="X1" s="32"/>
    </row>
    <row r="2" spans="1:26" ht="13" x14ac:dyDescent="0.25">
      <c r="A2" s="2" t="s">
        <v>692</v>
      </c>
      <c r="K2" s="26" t="s">
        <v>667</v>
      </c>
      <c r="L2" s="14" t="s">
        <v>671</v>
      </c>
      <c r="M2" s="14"/>
      <c r="N2" s="17"/>
      <c r="P2" s="5"/>
      <c r="Q2" s="52"/>
      <c r="R2" s="61" t="s">
        <v>665</v>
      </c>
      <c r="S2" s="62" t="s">
        <v>664</v>
      </c>
      <c r="T2" s="61" t="s">
        <v>662</v>
      </c>
      <c r="U2" s="61" t="s">
        <v>663</v>
      </c>
      <c r="V2" s="19"/>
      <c r="W2" s="34"/>
      <c r="X2" s="33"/>
      <c r="Y2" s="34"/>
      <c r="Z2" s="34"/>
    </row>
    <row r="3" spans="1:26" x14ac:dyDescent="0.25">
      <c r="A3" s="10" t="s">
        <v>686</v>
      </c>
      <c r="K3" s="25"/>
      <c r="L3" s="14" t="s">
        <v>684</v>
      </c>
      <c r="M3" s="14"/>
      <c r="N3" s="17"/>
      <c r="R3" s="63">
        <f>SUM(TI19294_gegevens_monstervakken3[Hoev. te baggeren
(m3)])</f>
        <v>88811.959780000048</v>
      </c>
      <c r="S3" s="64" t="s">
        <v>687</v>
      </c>
      <c r="T3" s="63">
        <v>59869</v>
      </c>
      <c r="U3" s="63">
        <f>R3-T3</f>
        <v>28942.959780000048</v>
      </c>
      <c r="V3" s="17"/>
      <c r="W3" s="4"/>
      <c r="X3"/>
      <c r="Y3" s="4"/>
      <c r="Z3" s="4"/>
    </row>
    <row r="4" spans="1:26" x14ac:dyDescent="0.25">
      <c r="A4" s="10" t="s">
        <v>659</v>
      </c>
      <c r="R4" s="63">
        <v>54442</v>
      </c>
      <c r="S4" s="65" t="s">
        <v>688</v>
      </c>
      <c r="T4" s="63">
        <v>34606</v>
      </c>
      <c r="U4" s="63">
        <f>R4-T4</f>
        <v>19836</v>
      </c>
      <c r="V4" s="18"/>
      <c r="W4" s="4"/>
      <c r="X4" s="4"/>
      <c r="Y4" s="13"/>
      <c r="Z4" s="4"/>
    </row>
    <row r="5" spans="1:26" x14ac:dyDescent="0.25">
      <c r="A5" s="10" t="s">
        <v>658</v>
      </c>
      <c r="K5" s="6"/>
      <c r="L5" s="14" t="s">
        <v>675</v>
      </c>
      <c r="M5" s="14"/>
      <c r="N5" s="18"/>
      <c r="R5" s="63">
        <v>30555</v>
      </c>
      <c r="S5" s="65" t="s">
        <v>6</v>
      </c>
      <c r="T5" s="63">
        <v>23851</v>
      </c>
      <c r="U5" s="63">
        <f>R5-T5</f>
        <v>6704</v>
      </c>
      <c r="V5" s="18"/>
      <c r="W5" s="4"/>
      <c r="X5" s="4"/>
      <c r="Y5" s="13"/>
      <c r="Z5" s="4"/>
    </row>
    <row r="6" spans="1:26" ht="13" x14ac:dyDescent="0.3">
      <c r="A6" s="10" t="s">
        <v>681</v>
      </c>
      <c r="C6" s="2"/>
      <c r="D6" s="2"/>
      <c r="L6" s="14" t="s">
        <v>666</v>
      </c>
      <c r="M6" s="14"/>
      <c r="N6" s="18"/>
      <c r="P6" s="44" t="s">
        <v>674</v>
      </c>
      <c r="R6" s="63">
        <v>3815</v>
      </c>
      <c r="S6" s="65" t="s">
        <v>689</v>
      </c>
      <c r="T6" s="63">
        <v>1412</v>
      </c>
      <c r="U6" s="63">
        <f>R6-T6</f>
        <v>2403</v>
      </c>
      <c r="V6" s="18"/>
      <c r="W6" s="35"/>
      <c r="X6" s="4"/>
      <c r="Y6" s="4"/>
      <c r="Z6" s="35"/>
    </row>
    <row r="7" spans="1:26" x14ac:dyDescent="0.25">
      <c r="A7" s="10"/>
      <c r="K7" s="42"/>
      <c r="L7" s="14" t="s">
        <v>673</v>
      </c>
      <c r="M7" s="14"/>
      <c r="N7" s="18"/>
      <c r="P7" s="44">
        <v>15</v>
      </c>
      <c r="R7" s="4"/>
      <c r="V7" s="4"/>
    </row>
    <row r="8" spans="1:26" ht="13" x14ac:dyDescent="0.3">
      <c r="C8" s="10" t="s">
        <v>690</v>
      </c>
      <c r="L8" s="14" t="s">
        <v>676</v>
      </c>
      <c r="M8" s="14"/>
      <c r="N8" s="4"/>
      <c r="T8" s="16"/>
    </row>
    <row r="9" spans="1:26" x14ac:dyDescent="0.25">
      <c r="C9" s="55" t="s">
        <v>682</v>
      </c>
      <c r="L9" s="14"/>
      <c r="M9" s="14"/>
      <c r="N9" s="4"/>
      <c r="T9" s="16"/>
    </row>
    <row r="10" spans="1:26" x14ac:dyDescent="0.25">
      <c r="C10" s="56" t="s">
        <v>683</v>
      </c>
      <c r="L10" s="14"/>
      <c r="M10" s="14"/>
      <c r="N10" s="4"/>
      <c r="T10" s="16"/>
    </row>
    <row r="11" spans="1:26" x14ac:dyDescent="0.25">
      <c r="C11" s="58" t="s">
        <v>685</v>
      </c>
      <c r="G11" s="48" t="s">
        <v>680</v>
      </c>
      <c r="H11" s="48"/>
      <c r="I11" s="50" t="s">
        <v>677</v>
      </c>
      <c r="J11" s="45"/>
      <c r="K11" s="30"/>
      <c r="L11" s="14"/>
      <c r="M11" s="14"/>
      <c r="O11" s="38"/>
      <c r="P11" s="12" t="s">
        <v>657</v>
      </c>
      <c r="Q11" s="52"/>
      <c r="R11" s="13">
        <f>SUBTOTAL(9,TI19294_gegevens_monstervakken3[Hoev. te baggeren
(m3)])</f>
        <v>88811.959780000048</v>
      </c>
      <c r="S11" s="13" t="s">
        <v>656</v>
      </c>
      <c r="T11" s="16"/>
    </row>
    <row r="12" spans="1:26" ht="50" x14ac:dyDescent="0.25">
      <c r="A12" s="1" t="s">
        <v>642</v>
      </c>
      <c r="B12" s="1" t="s">
        <v>643</v>
      </c>
      <c r="C12" s="8" t="s">
        <v>647</v>
      </c>
      <c r="D12" s="8" t="s">
        <v>670</v>
      </c>
      <c r="E12" s="1" t="s">
        <v>651</v>
      </c>
      <c r="F12" s="1" t="s">
        <v>652</v>
      </c>
      <c r="G12" s="47" t="s">
        <v>644</v>
      </c>
      <c r="H12" s="47" t="s">
        <v>645</v>
      </c>
      <c r="I12" s="49" t="s">
        <v>678</v>
      </c>
      <c r="J12" s="49" t="s">
        <v>679</v>
      </c>
      <c r="K12" s="1" t="s">
        <v>646</v>
      </c>
      <c r="L12" s="1" t="s">
        <v>668</v>
      </c>
      <c r="M12" s="36" t="s">
        <v>650</v>
      </c>
      <c r="N12" s="1" t="s">
        <v>653</v>
      </c>
      <c r="O12" s="39" t="s">
        <v>660</v>
      </c>
      <c r="P12" s="1" t="s">
        <v>654</v>
      </c>
      <c r="Q12" s="47" t="s">
        <v>669</v>
      </c>
      <c r="R12" s="3" t="s">
        <v>655</v>
      </c>
      <c r="S12" s="1" t="s">
        <v>0</v>
      </c>
      <c r="T12" s="8" t="s">
        <v>661</v>
      </c>
      <c r="U12" s="1" t="s">
        <v>1</v>
      </c>
      <c r="V12" s="1" t="s">
        <v>2</v>
      </c>
    </row>
    <row r="13" spans="1:26" x14ac:dyDescent="0.25">
      <c r="A13" s="2" t="s">
        <v>3</v>
      </c>
      <c r="B13" s="2" t="s">
        <v>4</v>
      </c>
      <c r="C13" s="7" t="s">
        <v>648</v>
      </c>
      <c r="D13" s="7" t="s">
        <v>648</v>
      </c>
      <c r="E13" s="2">
        <v>-195</v>
      </c>
      <c r="F13" s="2">
        <v>-190</v>
      </c>
      <c r="G13" s="46">
        <v>-287</v>
      </c>
      <c r="H13" s="46">
        <v>-400</v>
      </c>
      <c r="I13" s="22">
        <v>-287</v>
      </c>
      <c r="J13" s="22">
        <v>-400</v>
      </c>
      <c r="K13" s="2">
        <f t="shared" ref="K13:K76" si="0">I13-J13</f>
        <v>113</v>
      </c>
      <c r="L13" s="11" t="s">
        <v>22</v>
      </c>
      <c r="M13" s="2">
        <f>IF(TI19294_gegevens_monstervakken3[[#This Row],[Type]]="Smal",70,IF(TI19294_gegevens_monstervakken3[[#This Row],[Type]]="Breed",100,0))</f>
        <v>100</v>
      </c>
      <c r="N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" s="40">
        <f t="shared" ref="O13:O76" si="1">IF((I13-N13)&lt;0,0, (I13-N13)/100)</f>
        <v>0.03</v>
      </c>
      <c r="P13" s="2">
        <v>639</v>
      </c>
      <c r="Q13" s="53">
        <v>0</v>
      </c>
      <c r="R13" s="4">
        <f t="shared" ref="R13:R76" si="2">IF(C13="x",0,(O13*P13))</f>
        <v>0</v>
      </c>
      <c r="S13" s="2" t="s">
        <v>6</v>
      </c>
      <c r="T13" s="7"/>
      <c r="U13" s="2" t="s">
        <v>7</v>
      </c>
      <c r="V13" s="2" t="s">
        <v>8</v>
      </c>
    </row>
    <row r="14" spans="1:26" x14ac:dyDescent="0.25">
      <c r="A14" s="2" t="s">
        <v>9</v>
      </c>
      <c r="B14" s="2" t="s">
        <v>4</v>
      </c>
      <c r="E14" s="2">
        <v>-195</v>
      </c>
      <c r="F14" s="2">
        <v>-190</v>
      </c>
      <c r="G14" s="46">
        <v>-329</v>
      </c>
      <c r="H14" s="46">
        <v>-443</v>
      </c>
      <c r="I14">
        <v>-355.47499999999997</v>
      </c>
      <c r="J14">
        <v>-355.47499999999997</v>
      </c>
      <c r="K14" s="2">
        <f t="shared" si="0"/>
        <v>0</v>
      </c>
      <c r="L14" s="11" t="s">
        <v>22</v>
      </c>
      <c r="M14" s="2">
        <f>IF(TI19294_gegevens_monstervakken3[[#This Row],[Type]]="Smal",70,IF(TI19294_gegevens_monstervakken3[[#This Row],[Type]]="Breed",100,0))</f>
        <v>100</v>
      </c>
      <c r="N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" s="37">
        <f t="shared" si="1"/>
        <v>0</v>
      </c>
      <c r="P14" s="2">
        <v>457</v>
      </c>
      <c r="Q14" s="53">
        <v>0</v>
      </c>
      <c r="R14" s="4">
        <f t="shared" si="2"/>
        <v>0</v>
      </c>
      <c r="S14" s="2" t="s">
        <v>6</v>
      </c>
      <c r="T14" s="7"/>
      <c r="U14" s="2" t="s">
        <v>7</v>
      </c>
      <c r="V14" s="2" t="s">
        <v>8</v>
      </c>
    </row>
    <row r="15" spans="1:26" x14ac:dyDescent="0.25">
      <c r="A15" s="2" t="s">
        <v>10</v>
      </c>
      <c r="B15" s="2" t="s">
        <v>4</v>
      </c>
      <c r="E15" s="2">
        <v>-195</v>
      </c>
      <c r="F15" s="2">
        <v>-190</v>
      </c>
      <c r="G15" s="46">
        <v>-292</v>
      </c>
      <c r="H15" s="46">
        <v>-405</v>
      </c>
      <c r="I15">
        <v>-323.80399999999997</v>
      </c>
      <c r="J15">
        <v>-368.92599999999999</v>
      </c>
      <c r="K15" s="2">
        <f t="shared" si="0"/>
        <v>45.122000000000014</v>
      </c>
      <c r="L15" s="11" t="s">
        <v>22</v>
      </c>
      <c r="M15" s="2">
        <f>IF(TI19294_gegevens_monstervakken3[[#This Row],[Type]]="Smal",70,IF(TI19294_gegevens_monstervakken3[[#This Row],[Type]]="Breed",100,0))</f>
        <v>100</v>
      </c>
      <c r="N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" s="37">
        <f t="shared" si="1"/>
        <v>0</v>
      </c>
      <c r="P15" s="2">
        <v>610</v>
      </c>
      <c r="Q15" s="53">
        <v>0</v>
      </c>
      <c r="R15" s="4">
        <f t="shared" si="2"/>
        <v>0</v>
      </c>
      <c r="S15" s="2" t="s">
        <v>6</v>
      </c>
      <c r="T15" s="7"/>
      <c r="U15" s="2" t="s">
        <v>7</v>
      </c>
      <c r="V15" s="2" t="s">
        <v>8</v>
      </c>
    </row>
    <row r="16" spans="1:26" x14ac:dyDescent="0.25">
      <c r="A16" s="2" t="s">
        <v>11</v>
      </c>
      <c r="B16" s="2" t="s">
        <v>4</v>
      </c>
      <c r="C16" s="7" t="s">
        <v>648</v>
      </c>
      <c r="E16" s="2">
        <v>-195</v>
      </c>
      <c r="F16" s="2">
        <v>-190</v>
      </c>
      <c r="G16" s="46">
        <v>-261</v>
      </c>
      <c r="H16" s="46">
        <v>-342</v>
      </c>
      <c r="I16">
        <v>-258.60699999999997</v>
      </c>
      <c r="J16">
        <v>-258.60699999999997</v>
      </c>
      <c r="K16" s="2">
        <f t="shared" si="0"/>
        <v>0</v>
      </c>
      <c r="L16" s="2" t="s">
        <v>5</v>
      </c>
      <c r="M16" s="2">
        <f>IF(TI19294_gegevens_monstervakken3[[#This Row],[Type]]="Smal",70,IF(TI19294_gegevens_monstervakken3[[#This Row],[Type]]="Breed",100,0))</f>
        <v>70</v>
      </c>
      <c r="N16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-258.60699999999997</v>
      </c>
      <c r="O16" s="37">
        <f t="shared" si="1"/>
        <v>0</v>
      </c>
      <c r="P16" s="2">
        <v>174</v>
      </c>
      <c r="Q16" s="53">
        <v>0</v>
      </c>
      <c r="R16" s="4">
        <f t="shared" si="2"/>
        <v>0</v>
      </c>
      <c r="S16" s="2" t="s">
        <v>6</v>
      </c>
      <c r="T16" s="7"/>
      <c r="U16" s="2" t="s">
        <v>7</v>
      </c>
      <c r="V16" s="2" t="s">
        <v>8</v>
      </c>
    </row>
    <row r="17" spans="1:22" x14ac:dyDescent="0.25">
      <c r="A17" s="2" t="s">
        <v>12</v>
      </c>
      <c r="B17" s="2" t="s">
        <v>4</v>
      </c>
      <c r="E17" s="2">
        <v>-195</v>
      </c>
      <c r="F17" s="2">
        <v>-190</v>
      </c>
      <c r="G17" s="46">
        <v>-277</v>
      </c>
      <c r="H17" s="46">
        <v>-396</v>
      </c>
      <c r="I17">
        <v>-292.65199999999999</v>
      </c>
      <c r="J17">
        <v>-301.19499999999999</v>
      </c>
      <c r="K17" s="2">
        <f t="shared" si="0"/>
        <v>8.5430000000000064</v>
      </c>
      <c r="L17" s="11" t="s">
        <v>22</v>
      </c>
      <c r="M17" s="2">
        <f>IF(TI19294_gegevens_monstervakken3[[#This Row],[Type]]="Smal",70,IF(TI19294_gegevens_monstervakken3[[#This Row],[Type]]="Breed",100,0))</f>
        <v>100</v>
      </c>
      <c r="N17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-301.19499999999999</v>
      </c>
      <c r="O17" s="37">
        <f t="shared" si="1"/>
        <v>8.5430000000000061E-2</v>
      </c>
      <c r="P17" s="2">
        <v>451</v>
      </c>
      <c r="Q17" s="53">
        <v>0</v>
      </c>
      <c r="R17" s="4">
        <f t="shared" si="2"/>
        <v>38.528930000000031</v>
      </c>
      <c r="S17" s="2" t="s">
        <v>6</v>
      </c>
      <c r="T17" s="7"/>
      <c r="U17" s="2" t="s">
        <v>7</v>
      </c>
      <c r="V17" s="2" t="s">
        <v>8</v>
      </c>
    </row>
    <row r="18" spans="1:22" x14ac:dyDescent="0.25">
      <c r="A18" s="2" t="s">
        <v>13</v>
      </c>
      <c r="B18" s="2" t="s">
        <v>4</v>
      </c>
      <c r="E18" s="2">
        <v>-195</v>
      </c>
      <c r="F18" s="2">
        <v>-190</v>
      </c>
      <c r="G18" s="46">
        <v>-316</v>
      </c>
      <c r="H18" s="46">
        <v>-439</v>
      </c>
      <c r="I18">
        <v>-360.24</v>
      </c>
      <c r="J18">
        <v>-360.24</v>
      </c>
      <c r="K18" s="2">
        <f t="shared" si="0"/>
        <v>0</v>
      </c>
      <c r="L18" s="11" t="s">
        <v>22</v>
      </c>
      <c r="M18" s="2">
        <f>IF(TI19294_gegevens_monstervakken3[[#This Row],[Type]]="Smal",70,IF(TI19294_gegevens_monstervakken3[[#This Row],[Type]]="Breed",100,0))</f>
        <v>100</v>
      </c>
      <c r="N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" s="37">
        <f t="shared" si="1"/>
        <v>0</v>
      </c>
      <c r="P18" s="2">
        <v>334</v>
      </c>
      <c r="Q18" s="53">
        <v>0</v>
      </c>
      <c r="R18" s="4">
        <f t="shared" si="2"/>
        <v>0</v>
      </c>
      <c r="S18" s="2" t="s">
        <v>6</v>
      </c>
      <c r="T18" s="7"/>
      <c r="U18" s="2" t="s">
        <v>7</v>
      </c>
      <c r="V18" s="2" t="s">
        <v>8</v>
      </c>
    </row>
    <row r="19" spans="1:22" x14ac:dyDescent="0.25">
      <c r="A19" s="2" t="s">
        <v>14</v>
      </c>
      <c r="B19" s="2" t="s">
        <v>4</v>
      </c>
      <c r="C19" s="23" t="s">
        <v>648</v>
      </c>
      <c r="D19" s="23" t="s">
        <v>648</v>
      </c>
      <c r="E19" s="2">
        <v>-195</v>
      </c>
      <c r="F19" s="2">
        <v>-190</v>
      </c>
      <c r="G19" s="46">
        <v>-290</v>
      </c>
      <c r="H19" s="46">
        <v>-401</v>
      </c>
      <c r="I19" s="22">
        <v>-290</v>
      </c>
      <c r="J19" s="22">
        <v>-401</v>
      </c>
      <c r="K19" s="2">
        <f t="shared" si="0"/>
        <v>111</v>
      </c>
      <c r="L19" s="11" t="s">
        <v>22</v>
      </c>
      <c r="M19" s="2">
        <f>IF(TI19294_gegevens_monstervakken3[[#This Row],[Type]]="Smal",70,IF(TI19294_gegevens_monstervakken3[[#This Row],[Type]]="Breed",100,0))</f>
        <v>100</v>
      </c>
      <c r="N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" s="37">
        <f t="shared" si="1"/>
        <v>0</v>
      </c>
      <c r="P19" s="2">
        <v>675</v>
      </c>
      <c r="Q19" s="53">
        <v>0</v>
      </c>
      <c r="R19" s="4">
        <f t="shared" si="2"/>
        <v>0</v>
      </c>
      <c r="S19" s="2" t="s">
        <v>6</v>
      </c>
      <c r="T19" s="7"/>
      <c r="U19" s="2" t="s">
        <v>7</v>
      </c>
      <c r="V19" s="2" t="s">
        <v>8</v>
      </c>
    </row>
    <row r="20" spans="1:22" x14ac:dyDescent="0.25">
      <c r="A20" s="2" t="s">
        <v>15</v>
      </c>
      <c r="B20" s="2" t="s">
        <v>4</v>
      </c>
      <c r="C20" s="23" t="s">
        <v>648</v>
      </c>
      <c r="D20" s="23"/>
      <c r="E20" s="2">
        <v>-195</v>
      </c>
      <c r="F20" s="2">
        <v>-190</v>
      </c>
      <c r="G20" s="46">
        <v>-252</v>
      </c>
      <c r="H20" s="46">
        <v>-327</v>
      </c>
      <c r="I20" s="22">
        <v>-252</v>
      </c>
      <c r="J20" s="22">
        <v>-327</v>
      </c>
      <c r="K20" s="2">
        <f t="shared" si="0"/>
        <v>75</v>
      </c>
      <c r="L20" s="2" t="s">
        <v>5</v>
      </c>
      <c r="M20" s="2">
        <f>IF(TI19294_gegevens_monstervakken3[[#This Row],[Type]]="Smal",70,IF(TI19294_gegevens_monstervakken3[[#This Row],[Type]]="Breed",100,0))</f>
        <v>70</v>
      </c>
      <c r="N2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20" s="37">
        <f t="shared" si="1"/>
        <v>0.08</v>
      </c>
      <c r="P20" s="2">
        <v>529</v>
      </c>
      <c r="Q20" s="53">
        <v>0</v>
      </c>
      <c r="R20" s="4">
        <f t="shared" si="2"/>
        <v>0</v>
      </c>
      <c r="S20" s="2" t="s">
        <v>6</v>
      </c>
      <c r="T20" s="7"/>
      <c r="U20" s="2" t="s">
        <v>7</v>
      </c>
      <c r="V20" s="2" t="s">
        <v>8</v>
      </c>
    </row>
    <row r="21" spans="1:22" x14ac:dyDescent="0.25">
      <c r="A21" s="2" t="s">
        <v>16</v>
      </c>
      <c r="B21" s="2" t="s">
        <v>4</v>
      </c>
      <c r="C21" s="23" t="s">
        <v>648</v>
      </c>
      <c r="D21" s="23" t="s">
        <v>648</v>
      </c>
      <c r="E21" s="2">
        <v>-195</v>
      </c>
      <c r="F21" s="2">
        <v>-190</v>
      </c>
      <c r="G21" s="46">
        <v>-256</v>
      </c>
      <c r="H21" s="46">
        <v>-383</v>
      </c>
      <c r="I21" s="22">
        <v>-256</v>
      </c>
      <c r="J21" s="22">
        <v>-383</v>
      </c>
      <c r="K21" s="2">
        <f t="shared" si="0"/>
        <v>127</v>
      </c>
      <c r="L21" s="11" t="s">
        <v>22</v>
      </c>
      <c r="M21" s="2">
        <f>IF(TI19294_gegevens_monstervakken3[[#This Row],[Type]]="Smal",70,IF(TI19294_gegevens_monstervakken3[[#This Row],[Type]]="Breed",100,0))</f>
        <v>100</v>
      </c>
      <c r="N2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1" s="37">
        <f t="shared" si="1"/>
        <v>0.34</v>
      </c>
      <c r="P21" s="2">
        <v>556</v>
      </c>
      <c r="Q21" s="53">
        <v>0</v>
      </c>
      <c r="R21" s="4">
        <f t="shared" si="2"/>
        <v>0</v>
      </c>
      <c r="S21" s="2" t="s">
        <v>6</v>
      </c>
      <c r="T21" s="7"/>
      <c r="U21" s="2" t="s">
        <v>7</v>
      </c>
      <c r="V21" s="2" t="s">
        <v>8</v>
      </c>
    </row>
    <row r="22" spans="1:22" x14ac:dyDescent="0.25">
      <c r="A22" s="2" t="s">
        <v>17</v>
      </c>
      <c r="B22" s="2" t="s">
        <v>4</v>
      </c>
      <c r="E22" s="2">
        <v>-195</v>
      </c>
      <c r="F22" s="2">
        <v>-190</v>
      </c>
      <c r="G22" s="46">
        <v>-294</v>
      </c>
      <c r="H22" s="46">
        <v>-411</v>
      </c>
      <c r="I22">
        <v>-330.14600000000002</v>
      </c>
      <c r="J22">
        <v>-330.14600000000002</v>
      </c>
      <c r="K22" s="2">
        <f t="shared" si="0"/>
        <v>0</v>
      </c>
      <c r="L22" s="11" t="s">
        <v>22</v>
      </c>
      <c r="M22" s="2">
        <f>IF(TI19294_gegevens_monstervakken3[[#This Row],[Type]]="Smal",70,IF(TI19294_gegevens_monstervakken3[[#This Row],[Type]]="Breed",100,0))</f>
        <v>100</v>
      </c>
      <c r="N2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2" s="37">
        <f t="shared" si="1"/>
        <v>0</v>
      </c>
      <c r="P22" s="2">
        <v>553</v>
      </c>
      <c r="Q22" s="53">
        <v>0</v>
      </c>
      <c r="R22" s="4">
        <f t="shared" si="2"/>
        <v>0</v>
      </c>
      <c r="S22" s="2" t="s">
        <v>6</v>
      </c>
      <c r="T22" s="7"/>
      <c r="U22" s="2" t="s">
        <v>7</v>
      </c>
      <c r="V22" s="2" t="s">
        <v>8</v>
      </c>
    </row>
    <row r="23" spans="1:22" x14ac:dyDescent="0.25">
      <c r="A23" s="2" t="s">
        <v>18</v>
      </c>
      <c r="B23" s="2" t="s">
        <v>4</v>
      </c>
      <c r="E23" s="2">
        <v>-195</v>
      </c>
      <c r="F23" s="2">
        <v>-190</v>
      </c>
      <c r="G23" s="46">
        <v>-325</v>
      </c>
      <c r="H23" s="46">
        <v>-442</v>
      </c>
      <c r="I23">
        <v>-371.005</v>
      </c>
      <c r="J23">
        <v>-371.005</v>
      </c>
      <c r="K23" s="2">
        <f t="shared" si="0"/>
        <v>0</v>
      </c>
      <c r="L23" s="11" t="s">
        <v>22</v>
      </c>
      <c r="M23" s="2">
        <f>IF(TI19294_gegevens_monstervakken3[[#This Row],[Type]]="Smal",70,IF(TI19294_gegevens_monstervakken3[[#This Row],[Type]]="Breed",100,0))</f>
        <v>100</v>
      </c>
      <c r="N2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3" s="37">
        <f t="shared" si="1"/>
        <v>0</v>
      </c>
      <c r="P23" s="2">
        <v>335</v>
      </c>
      <c r="Q23" s="53">
        <v>0</v>
      </c>
      <c r="R23" s="4">
        <f t="shared" si="2"/>
        <v>0</v>
      </c>
      <c r="S23" s="2" t="s">
        <v>6</v>
      </c>
      <c r="T23" s="7"/>
      <c r="U23" s="2" t="s">
        <v>7</v>
      </c>
      <c r="V23" s="2" t="s">
        <v>8</v>
      </c>
    </row>
    <row r="24" spans="1:22" x14ac:dyDescent="0.25">
      <c r="A24" s="2" t="s">
        <v>19</v>
      </c>
      <c r="B24" s="2" t="s">
        <v>4</v>
      </c>
      <c r="C24" s="23" t="s">
        <v>648</v>
      </c>
      <c r="D24" s="23" t="s">
        <v>648</v>
      </c>
      <c r="E24" s="2">
        <v>-195</v>
      </c>
      <c r="F24" s="2">
        <v>-190</v>
      </c>
      <c r="G24" s="46">
        <v>-290</v>
      </c>
      <c r="H24" s="46">
        <v>-404</v>
      </c>
      <c r="I24" s="22">
        <v>-290</v>
      </c>
      <c r="J24" s="22">
        <v>-404</v>
      </c>
      <c r="K24" s="2">
        <f t="shared" si="0"/>
        <v>114</v>
      </c>
      <c r="L24" s="11" t="s">
        <v>22</v>
      </c>
      <c r="M24" s="2">
        <f>IF(TI19294_gegevens_monstervakken3[[#This Row],[Type]]="Smal",70,IF(TI19294_gegevens_monstervakken3[[#This Row],[Type]]="Breed",100,0))</f>
        <v>100</v>
      </c>
      <c r="N2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" s="37">
        <f t="shared" si="1"/>
        <v>0</v>
      </c>
      <c r="P24" s="2">
        <v>452</v>
      </c>
      <c r="Q24" s="53">
        <v>0</v>
      </c>
      <c r="R24" s="4">
        <f t="shared" si="2"/>
        <v>0</v>
      </c>
      <c r="S24" s="2" t="s">
        <v>6</v>
      </c>
      <c r="T24" s="7"/>
      <c r="U24" s="2" t="s">
        <v>7</v>
      </c>
      <c r="V24" s="2" t="s">
        <v>8</v>
      </c>
    </row>
    <row r="25" spans="1:22" x14ac:dyDescent="0.25">
      <c r="A25" s="2" t="s">
        <v>20</v>
      </c>
      <c r="B25" s="2" t="s">
        <v>21</v>
      </c>
      <c r="C25" s="21" t="s">
        <v>648</v>
      </c>
      <c r="D25" s="21"/>
      <c r="E25" s="2">
        <v>-196</v>
      </c>
      <c r="F25" s="2">
        <v>-190</v>
      </c>
      <c r="G25" s="46">
        <v>-199</v>
      </c>
      <c r="H25" s="46">
        <v>-290</v>
      </c>
      <c r="I25" s="24">
        <v>-199</v>
      </c>
      <c r="J25" s="24">
        <v>-290</v>
      </c>
      <c r="K25" s="2">
        <f t="shared" si="0"/>
        <v>91</v>
      </c>
      <c r="L25" s="2" t="s">
        <v>22</v>
      </c>
      <c r="M25" s="2">
        <f>IF(TI19294_gegevens_monstervakken3[[#This Row],[Type]]="Smal",70,IF(TI19294_gegevens_monstervakken3[[#This Row],[Type]]="Breed",100,0))</f>
        <v>100</v>
      </c>
      <c r="N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5" s="37">
        <f t="shared" si="1"/>
        <v>0.91</v>
      </c>
      <c r="P25" s="2">
        <v>244</v>
      </c>
      <c r="Q25" s="53">
        <v>222.04000000000002</v>
      </c>
      <c r="R25" s="4">
        <f t="shared" si="2"/>
        <v>0</v>
      </c>
      <c r="S25" s="2" t="s">
        <v>6</v>
      </c>
      <c r="T25" s="7"/>
      <c r="U25" s="2" t="s">
        <v>7</v>
      </c>
      <c r="V25" s="2" t="s">
        <v>8</v>
      </c>
    </row>
    <row r="26" spans="1:22" x14ac:dyDescent="0.25">
      <c r="A26" s="2" t="s">
        <v>23</v>
      </c>
      <c r="B26" s="2" t="s">
        <v>21</v>
      </c>
      <c r="E26" s="2">
        <v>-196</v>
      </c>
      <c r="F26" s="2">
        <v>-190</v>
      </c>
      <c r="G26" s="46">
        <v>-221</v>
      </c>
      <c r="H26" s="46">
        <v>-369</v>
      </c>
      <c r="I26">
        <v>-239.97199999999998</v>
      </c>
      <c r="J26">
        <v>-338.94600000000003</v>
      </c>
      <c r="K26" s="2">
        <f t="shared" si="0"/>
        <v>98.974000000000046</v>
      </c>
      <c r="L26" s="2" t="s">
        <v>22</v>
      </c>
      <c r="M26" s="2">
        <f>IF(TI19294_gegevens_monstervakken3[[#This Row],[Type]]="Smal",70,IF(TI19294_gegevens_monstervakken3[[#This Row],[Type]]="Breed",100,0))</f>
        <v>100</v>
      </c>
      <c r="N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6" s="37">
        <f t="shared" si="1"/>
        <v>0.50028000000000017</v>
      </c>
      <c r="P26" s="2">
        <v>717</v>
      </c>
      <c r="Q26" s="53">
        <v>494.72999999999996</v>
      </c>
      <c r="R26" s="4">
        <f t="shared" si="2"/>
        <v>358.70076000000012</v>
      </c>
      <c r="S26" s="2" t="s">
        <v>6</v>
      </c>
      <c r="T26" s="7"/>
      <c r="U26" s="2" t="s">
        <v>7</v>
      </c>
      <c r="V26" s="2" t="s">
        <v>8</v>
      </c>
    </row>
    <row r="27" spans="1:22" x14ac:dyDescent="0.25">
      <c r="A27" s="2" t="s">
        <v>24</v>
      </c>
      <c r="B27" s="2" t="s">
        <v>21</v>
      </c>
      <c r="E27" s="2">
        <v>-196</v>
      </c>
      <c r="F27" s="2">
        <v>-190</v>
      </c>
      <c r="G27" s="46">
        <v>-205</v>
      </c>
      <c r="H27" s="46">
        <v>-268</v>
      </c>
      <c r="I27">
        <v>-207.50099999999998</v>
      </c>
      <c r="J27">
        <v>-246.92500000000001</v>
      </c>
      <c r="K27" s="2">
        <f t="shared" si="0"/>
        <v>39.424000000000035</v>
      </c>
      <c r="L27" s="2" t="s">
        <v>5</v>
      </c>
      <c r="M27" s="2"/>
      <c r="N2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-246.92500000000001</v>
      </c>
      <c r="O27" s="37">
        <f t="shared" si="1"/>
        <v>0.39424000000000037</v>
      </c>
      <c r="P27" s="2">
        <v>163</v>
      </c>
      <c r="Q27" s="53">
        <v>102.69</v>
      </c>
      <c r="R27" s="4">
        <f t="shared" si="2"/>
        <v>64.261120000000062</v>
      </c>
      <c r="S27" s="2" t="s">
        <v>6</v>
      </c>
      <c r="T27" s="7"/>
      <c r="U27" s="2" t="s">
        <v>7</v>
      </c>
      <c r="V27" s="2" t="s">
        <v>8</v>
      </c>
    </row>
    <row r="28" spans="1:22" x14ac:dyDescent="0.25">
      <c r="A28" s="2" t="s">
        <v>25</v>
      </c>
      <c r="B28" s="2" t="s">
        <v>21</v>
      </c>
      <c r="E28" s="2">
        <v>-196</v>
      </c>
      <c r="F28" s="2">
        <v>-190</v>
      </c>
      <c r="G28" s="46">
        <v>-203</v>
      </c>
      <c r="H28" s="46">
        <v>-264</v>
      </c>
      <c r="I28">
        <v>-214.58799999999999</v>
      </c>
      <c r="J28">
        <v>-282.286</v>
      </c>
      <c r="K28" s="2">
        <f t="shared" si="0"/>
        <v>67.698000000000008</v>
      </c>
      <c r="L28" s="2" t="s">
        <v>5</v>
      </c>
      <c r="M28" s="2"/>
      <c r="N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-282.286</v>
      </c>
      <c r="O28" s="37">
        <f t="shared" si="1"/>
        <v>0.67698000000000003</v>
      </c>
      <c r="P28" s="2">
        <v>202</v>
      </c>
      <c r="Q28" s="53">
        <v>123.22</v>
      </c>
      <c r="R28" s="4">
        <f t="shared" si="2"/>
        <v>136.74996000000002</v>
      </c>
      <c r="S28" s="2" t="s">
        <v>6</v>
      </c>
      <c r="T28" s="7"/>
      <c r="U28" s="2" t="s">
        <v>7</v>
      </c>
      <c r="V28" s="2" t="s">
        <v>8</v>
      </c>
    </row>
    <row r="29" spans="1:22" x14ac:dyDescent="0.25">
      <c r="A29" s="2" t="s">
        <v>26</v>
      </c>
      <c r="B29" s="2" t="s">
        <v>21</v>
      </c>
      <c r="E29" s="2">
        <v>-196</v>
      </c>
      <c r="F29" s="2">
        <v>-190</v>
      </c>
      <c r="G29" s="46">
        <v>-197</v>
      </c>
      <c r="H29" s="46">
        <v>-252</v>
      </c>
      <c r="I29">
        <v>-204.99999999999997</v>
      </c>
      <c r="J29">
        <v>-251.13800000000001</v>
      </c>
      <c r="K29" s="2">
        <f t="shared" si="0"/>
        <v>46.138000000000034</v>
      </c>
      <c r="L29" s="2" t="s">
        <v>5</v>
      </c>
      <c r="M29" s="2"/>
      <c r="N2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-251.13800000000001</v>
      </c>
      <c r="O29" s="37">
        <f t="shared" si="1"/>
        <v>0.46138000000000035</v>
      </c>
      <c r="P29" s="2">
        <v>141</v>
      </c>
      <c r="Q29" s="53">
        <v>77.550000000000011</v>
      </c>
      <c r="R29" s="4">
        <f t="shared" si="2"/>
        <v>65.054580000000044</v>
      </c>
      <c r="S29" s="2" t="s">
        <v>6</v>
      </c>
      <c r="T29" s="7"/>
      <c r="U29" s="2" t="s">
        <v>7</v>
      </c>
      <c r="V29" s="2" t="s">
        <v>8</v>
      </c>
    </row>
    <row r="30" spans="1:22" x14ac:dyDescent="0.25">
      <c r="A30" s="2" t="s">
        <v>27</v>
      </c>
      <c r="B30" s="2" t="s">
        <v>21</v>
      </c>
      <c r="C30" s="21" t="s">
        <v>648</v>
      </c>
      <c r="D30" s="21"/>
      <c r="E30" s="2">
        <v>-196</v>
      </c>
      <c r="F30" s="2">
        <v>-190</v>
      </c>
      <c r="G30" s="46">
        <v>-197</v>
      </c>
      <c r="H30" s="46">
        <v>-277</v>
      </c>
      <c r="I30" s="24">
        <v>-197</v>
      </c>
      <c r="J30" s="24">
        <v>-277</v>
      </c>
      <c r="K30" s="2">
        <f t="shared" si="0"/>
        <v>80</v>
      </c>
      <c r="L30" s="2" t="s">
        <v>22</v>
      </c>
      <c r="M30" s="2">
        <f>IF(TI19294_gegevens_monstervakken3[[#This Row],[Type]]="Smal",70,IF(TI19294_gegevens_monstervakken3[[#This Row],[Type]]="Breed",100,0))</f>
        <v>100</v>
      </c>
      <c r="N3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-277</v>
      </c>
      <c r="O30" s="37">
        <f t="shared" si="1"/>
        <v>0.8</v>
      </c>
      <c r="P30" s="2">
        <v>148</v>
      </c>
      <c r="Q30" s="53">
        <v>118.4</v>
      </c>
      <c r="R30" s="4">
        <f t="shared" si="2"/>
        <v>0</v>
      </c>
      <c r="S30" s="2" t="s">
        <v>6</v>
      </c>
      <c r="T30" s="7"/>
      <c r="U30" s="2" t="s">
        <v>7</v>
      </c>
      <c r="V30" s="2" t="s">
        <v>8</v>
      </c>
    </row>
    <row r="31" spans="1:22" x14ac:dyDescent="0.25">
      <c r="A31" s="2" t="s">
        <v>28</v>
      </c>
      <c r="B31" s="2" t="s">
        <v>21</v>
      </c>
      <c r="E31" s="2">
        <v>-196</v>
      </c>
      <c r="F31" s="2">
        <v>-190</v>
      </c>
      <c r="G31" s="46">
        <v>-200</v>
      </c>
      <c r="H31" s="46">
        <v>-302</v>
      </c>
      <c r="I31">
        <v>-233.32000000000002</v>
      </c>
      <c r="J31">
        <v>-334.803</v>
      </c>
      <c r="K31" s="2">
        <f t="shared" si="0"/>
        <v>101.48299999999998</v>
      </c>
      <c r="L31" s="2" t="s">
        <v>22</v>
      </c>
      <c r="M31" s="2">
        <f>IF(TI19294_gegevens_monstervakken3[[#This Row],[Type]]="Smal",70,IF(TI19294_gegevens_monstervakken3[[#This Row],[Type]]="Breed",100,0))</f>
        <v>100</v>
      </c>
      <c r="N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1" s="37">
        <f t="shared" si="1"/>
        <v>0.56679999999999975</v>
      </c>
      <c r="P31" s="2">
        <v>358</v>
      </c>
      <c r="Q31" s="53">
        <v>365.16</v>
      </c>
      <c r="R31" s="4">
        <f t="shared" si="2"/>
        <v>202.91439999999992</v>
      </c>
      <c r="S31" s="2" t="s">
        <v>6</v>
      </c>
      <c r="T31" s="7"/>
      <c r="U31" s="2" t="s">
        <v>7</v>
      </c>
      <c r="V31" s="2" t="s">
        <v>8</v>
      </c>
    </row>
    <row r="32" spans="1:22" x14ac:dyDescent="0.25">
      <c r="A32" s="2" t="s">
        <v>29</v>
      </c>
      <c r="B32" s="2" t="s">
        <v>21</v>
      </c>
      <c r="E32" s="2">
        <v>-196</v>
      </c>
      <c r="F32" s="2">
        <v>-190</v>
      </c>
      <c r="G32" s="46">
        <v>-212</v>
      </c>
      <c r="H32" s="46">
        <v>-344</v>
      </c>
      <c r="I32">
        <v>-215.13</v>
      </c>
      <c r="J32">
        <v>-313.54899999999998</v>
      </c>
      <c r="K32" s="2">
        <f t="shared" si="0"/>
        <v>98.418999999999983</v>
      </c>
      <c r="L32" s="2" t="s">
        <v>22</v>
      </c>
      <c r="M32" s="2">
        <f>IF(TI19294_gegevens_monstervakken3[[#This Row],[Type]]="Smal",70,IF(TI19294_gegevens_monstervakken3[[#This Row],[Type]]="Breed",100,0))</f>
        <v>100</v>
      </c>
      <c r="N3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2" s="37">
        <f t="shared" si="1"/>
        <v>0.74870000000000003</v>
      </c>
      <c r="P32" s="2">
        <v>213</v>
      </c>
      <c r="Q32" s="53">
        <v>166.14000000000001</v>
      </c>
      <c r="R32" s="4">
        <f t="shared" si="2"/>
        <v>159.47310000000002</v>
      </c>
      <c r="S32" s="2" t="s">
        <v>6</v>
      </c>
      <c r="T32" s="7"/>
      <c r="U32" s="2" t="s">
        <v>7</v>
      </c>
      <c r="V32" s="2" t="s">
        <v>8</v>
      </c>
    </row>
    <row r="33" spans="1:22" x14ac:dyDescent="0.25">
      <c r="A33" s="2" t="s">
        <v>30</v>
      </c>
      <c r="B33" s="2" t="s">
        <v>21</v>
      </c>
      <c r="E33" s="2">
        <v>-196</v>
      </c>
      <c r="F33" s="2">
        <v>-190</v>
      </c>
      <c r="G33" s="46">
        <v>-219</v>
      </c>
      <c r="H33" s="46">
        <v>-356</v>
      </c>
      <c r="I33">
        <v>-239.898</v>
      </c>
      <c r="J33">
        <v>-335.94</v>
      </c>
      <c r="K33" s="2">
        <f t="shared" si="0"/>
        <v>96.042000000000002</v>
      </c>
      <c r="L33" s="2" t="s">
        <v>22</v>
      </c>
      <c r="M33" s="2">
        <f>IF(TI19294_gegevens_monstervakken3[[#This Row],[Type]]="Smal",70,IF(TI19294_gegevens_monstervakken3[[#This Row],[Type]]="Breed",100,0))</f>
        <v>100</v>
      </c>
      <c r="N3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3" s="37">
        <f t="shared" si="1"/>
        <v>0.50102000000000002</v>
      </c>
      <c r="P33" s="2">
        <v>75</v>
      </c>
      <c r="Q33" s="53">
        <v>53.25</v>
      </c>
      <c r="R33" s="4">
        <f t="shared" si="2"/>
        <v>37.576500000000003</v>
      </c>
      <c r="S33" s="2" t="s">
        <v>6</v>
      </c>
      <c r="T33" s="7"/>
      <c r="U33" s="2" t="s">
        <v>7</v>
      </c>
      <c r="V33" s="2" t="s">
        <v>8</v>
      </c>
    </row>
    <row r="34" spans="1:22" x14ac:dyDescent="0.25">
      <c r="A34" s="2" t="s">
        <v>31</v>
      </c>
      <c r="B34" s="2" t="s">
        <v>21</v>
      </c>
      <c r="E34" s="2">
        <v>-196</v>
      </c>
      <c r="F34" s="2">
        <v>-190</v>
      </c>
      <c r="G34" s="46">
        <v>-230</v>
      </c>
      <c r="H34" s="46">
        <v>-306</v>
      </c>
      <c r="I34">
        <v>-248.68299999999999</v>
      </c>
      <c r="J34">
        <v>-327.38499999999999</v>
      </c>
      <c r="K34" s="2">
        <f t="shared" si="0"/>
        <v>78.701999999999998</v>
      </c>
      <c r="L34" s="2" t="s">
        <v>22</v>
      </c>
      <c r="M34" s="2">
        <f>IF(TI19294_gegevens_monstervakken3[[#This Row],[Type]]="Smal",70,IF(TI19294_gegevens_monstervakken3[[#This Row],[Type]]="Breed",100,0))</f>
        <v>100</v>
      </c>
      <c r="N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4" s="37">
        <f t="shared" si="1"/>
        <v>0.41317000000000009</v>
      </c>
      <c r="P34" s="2">
        <v>460</v>
      </c>
      <c r="Q34" s="53">
        <v>349.6</v>
      </c>
      <c r="R34" s="4">
        <f t="shared" si="2"/>
        <v>190.05820000000006</v>
      </c>
      <c r="S34" s="2" t="s">
        <v>6</v>
      </c>
      <c r="T34" s="7"/>
      <c r="U34" s="2" t="s">
        <v>7</v>
      </c>
      <c r="V34" s="2" t="s">
        <v>8</v>
      </c>
    </row>
    <row r="35" spans="1:22" x14ac:dyDescent="0.25">
      <c r="A35" s="2" t="s">
        <v>32</v>
      </c>
      <c r="B35" s="2" t="s">
        <v>21</v>
      </c>
      <c r="E35" s="2">
        <v>-196</v>
      </c>
      <c r="F35" s="2">
        <v>-190</v>
      </c>
      <c r="G35" s="46">
        <v>-217</v>
      </c>
      <c r="H35" s="46">
        <v>-367</v>
      </c>
      <c r="I35">
        <v>-209.083</v>
      </c>
      <c r="J35">
        <v>-282.76599999999996</v>
      </c>
      <c r="K35" s="2">
        <f t="shared" si="0"/>
        <v>73.682999999999964</v>
      </c>
      <c r="L35" s="2" t="s">
        <v>22</v>
      </c>
      <c r="M35" s="2">
        <f>IF(TI19294_gegevens_monstervakken3[[#This Row],[Type]]="Smal",70,IF(TI19294_gegevens_monstervakken3[[#This Row],[Type]]="Breed",100,0))</f>
        <v>100</v>
      </c>
      <c r="N3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-282.76599999999996</v>
      </c>
      <c r="O35" s="37">
        <f t="shared" si="1"/>
        <v>0.73682999999999965</v>
      </c>
      <c r="P35" s="2">
        <v>165</v>
      </c>
      <c r="Q35" s="53">
        <v>120.45</v>
      </c>
      <c r="R35" s="4">
        <f t="shared" si="2"/>
        <v>121.57694999999994</v>
      </c>
      <c r="S35" s="2" t="s">
        <v>6</v>
      </c>
      <c r="T35" s="7"/>
      <c r="U35" s="2" t="s">
        <v>7</v>
      </c>
      <c r="V35" s="2" t="s">
        <v>8</v>
      </c>
    </row>
    <row r="36" spans="1:22" x14ac:dyDescent="0.25">
      <c r="A36" s="2" t="s">
        <v>33</v>
      </c>
      <c r="B36" s="2" t="s">
        <v>21</v>
      </c>
      <c r="E36" s="2">
        <v>-196</v>
      </c>
      <c r="F36" s="2">
        <v>-190</v>
      </c>
      <c r="G36" s="46">
        <v>-221</v>
      </c>
      <c r="H36" s="46">
        <v>-369</v>
      </c>
      <c r="I36">
        <v>-228.58499999999998</v>
      </c>
      <c r="J36">
        <v>-318.62799999999999</v>
      </c>
      <c r="K36" s="2">
        <f t="shared" si="0"/>
        <v>90.043000000000006</v>
      </c>
      <c r="L36" s="2" t="s">
        <v>22</v>
      </c>
      <c r="M36" s="2">
        <f>IF(TI19294_gegevens_monstervakken3[[#This Row],[Type]]="Smal",70,IF(TI19294_gegevens_monstervakken3[[#This Row],[Type]]="Breed",100,0))</f>
        <v>100</v>
      </c>
      <c r="N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6" s="37">
        <f t="shared" si="1"/>
        <v>0.6141500000000002</v>
      </c>
      <c r="P36" s="2">
        <v>109</v>
      </c>
      <c r="Q36" s="53">
        <v>75.209999999999994</v>
      </c>
      <c r="R36" s="4">
        <f t="shared" si="2"/>
        <v>66.942350000000019</v>
      </c>
      <c r="S36" s="2" t="s">
        <v>6</v>
      </c>
      <c r="T36" s="7"/>
      <c r="U36" s="2" t="s">
        <v>7</v>
      </c>
      <c r="V36" s="2" t="s">
        <v>8</v>
      </c>
    </row>
    <row r="37" spans="1:22" x14ac:dyDescent="0.25">
      <c r="A37" s="2" t="s">
        <v>34</v>
      </c>
      <c r="B37" s="2" t="s">
        <v>21</v>
      </c>
      <c r="E37" s="2">
        <v>-196</v>
      </c>
      <c r="F37" s="2">
        <v>-190</v>
      </c>
      <c r="G37" s="46">
        <v>-220</v>
      </c>
      <c r="H37" s="46">
        <v>-369</v>
      </c>
      <c r="I37">
        <v>-215.774</v>
      </c>
      <c r="J37">
        <v>-277.54699999999997</v>
      </c>
      <c r="K37" s="2">
        <f t="shared" si="0"/>
        <v>61.772999999999968</v>
      </c>
      <c r="L37" s="2" t="s">
        <v>22</v>
      </c>
      <c r="M37" s="2">
        <f>IF(TI19294_gegevens_monstervakken3[[#This Row],[Type]]="Smal",70,IF(TI19294_gegevens_monstervakken3[[#This Row],[Type]]="Breed",100,0))</f>
        <v>100</v>
      </c>
      <c r="N3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-277.54699999999997</v>
      </c>
      <c r="O37" s="37">
        <f t="shared" si="1"/>
        <v>0.61772999999999967</v>
      </c>
      <c r="P37" s="2">
        <v>55</v>
      </c>
      <c r="Q37" s="53">
        <v>38.5</v>
      </c>
      <c r="R37" s="4">
        <f t="shared" si="2"/>
        <v>33.975149999999985</v>
      </c>
      <c r="S37" s="2" t="s">
        <v>6</v>
      </c>
      <c r="T37" s="7"/>
      <c r="U37" s="2" t="s">
        <v>7</v>
      </c>
      <c r="V37" s="2" t="s">
        <v>8</v>
      </c>
    </row>
    <row r="38" spans="1:22" x14ac:dyDescent="0.25">
      <c r="A38" s="2" t="s">
        <v>35</v>
      </c>
      <c r="B38" s="2" t="s">
        <v>21</v>
      </c>
      <c r="E38" s="2">
        <v>-196</v>
      </c>
      <c r="F38" s="2">
        <v>-190</v>
      </c>
      <c r="G38" s="46">
        <v>-215</v>
      </c>
      <c r="H38" s="46">
        <v>-360</v>
      </c>
      <c r="I38">
        <v>-240</v>
      </c>
      <c r="J38">
        <v>-339.02699999999999</v>
      </c>
      <c r="K38" s="2">
        <f t="shared" si="0"/>
        <v>99.026999999999987</v>
      </c>
      <c r="L38" s="2" t="s">
        <v>22</v>
      </c>
      <c r="M38" s="2">
        <f>IF(TI19294_gegevens_monstervakken3[[#This Row],[Type]]="Smal",70,IF(TI19294_gegevens_monstervakken3[[#This Row],[Type]]="Breed",100,0))</f>
        <v>100</v>
      </c>
      <c r="N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8" s="37">
        <f t="shared" si="1"/>
        <v>0.5</v>
      </c>
      <c r="P38" s="2">
        <v>62</v>
      </c>
      <c r="Q38" s="53">
        <v>46.5</v>
      </c>
      <c r="R38" s="4">
        <f t="shared" si="2"/>
        <v>31</v>
      </c>
      <c r="S38" s="2" t="s">
        <v>6</v>
      </c>
      <c r="T38" s="7"/>
      <c r="U38" s="2" t="s">
        <v>7</v>
      </c>
      <c r="V38" s="2" t="s">
        <v>8</v>
      </c>
    </row>
    <row r="39" spans="1:22" x14ac:dyDescent="0.25">
      <c r="A39" s="2" t="s">
        <v>36</v>
      </c>
      <c r="B39" s="2" t="s">
        <v>21</v>
      </c>
      <c r="E39" s="2">
        <v>-196</v>
      </c>
      <c r="F39" s="2">
        <v>-190</v>
      </c>
      <c r="G39" s="46">
        <v>-217</v>
      </c>
      <c r="H39" s="46">
        <v>-366</v>
      </c>
      <c r="I39">
        <v>-217.77799999999999</v>
      </c>
      <c r="J39">
        <v>-280.65699999999998</v>
      </c>
      <c r="K39" s="2">
        <f t="shared" si="0"/>
        <v>62.878999999999991</v>
      </c>
      <c r="L39" s="2" t="s">
        <v>22</v>
      </c>
      <c r="M39" s="2">
        <f>IF(TI19294_gegevens_monstervakken3[[#This Row],[Type]]="Smal",70,IF(TI19294_gegevens_monstervakken3[[#This Row],[Type]]="Breed",100,0))</f>
        <v>100</v>
      </c>
      <c r="N3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-280.65699999999998</v>
      </c>
      <c r="O39" s="37">
        <f t="shared" si="1"/>
        <v>0.62878999999999996</v>
      </c>
      <c r="P39" s="2">
        <v>57</v>
      </c>
      <c r="Q39" s="53">
        <v>41.61</v>
      </c>
      <c r="R39" s="4">
        <f t="shared" si="2"/>
        <v>35.841029999999996</v>
      </c>
      <c r="S39" s="2" t="s">
        <v>6</v>
      </c>
      <c r="T39" s="7"/>
      <c r="U39" s="2" t="s">
        <v>7</v>
      </c>
      <c r="V39" s="2" t="s">
        <v>8</v>
      </c>
    </row>
    <row r="40" spans="1:22" x14ac:dyDescent="0.25">
      <c r="A40" s="2" t="s">
        <v>37</v>
      </c>
      <c r="B40" s="2" t="s">
        <v>21</v>
      </c>
      <c r="E40" s="2">
        <v>-196</v>
      </c>
      <c r="F40" s="2">
        <v>-190</v>
      </c>
      <c r="G40" s="46">
        <v>-219</v>
      </c>
      <c r="H40" s="46">
        <v>-367</v>
      </c>
      <c r="I40">
        <v>-239.905</v>
      </c>
      <c r="J40">
        <v>-332.75899999999996</v>
      </c>
      <c r="K40" s="2">
        <f t="shared" si="0"/>
        <v>92.853999999999957</v>
      </c>
      <c r="L40" s="2" t="s">
        <v>22</v>
      </c>
      <c r="M40" s="2">
        <f>IF(TI19294_gegevens_monstervakken3[[#This Row],[Type]]="Smal",70,IF(TI19294_gegevens_monstervakken3[[#This Row],[Type]]="Breed",100,0))</f>
        <v>100</v>
      </c>
      <c r="N4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0" s="37">
        <f t="shared" si="1"/>
        <v>0.50095000000000001</v>
      </c>
      <c r="P40" s="2">
        <v>58</v>
      </c>
      <c r="Q40" s="53">
        <v>41.18</v>
      </c>
      <c r="R40" s="4">
        <f t="shared" si="2"/>
        <v>29.055099999999999</v>
      </c>
      <c r="S40" s="2" t="s">
        <v>6</v>
      </c>
      <c r="T40" s="7"/>
      <c r="U40" s="2" t="s">
        <v>7</v>
      </c>
      <c r="V40" s="2" t="s">
        <v>8</v>
      </c>
    </row>
    <row r="41" spans="1:22" x14ac:dyDescent="0.25">
      <c r="A41" s="2" t="s">
        <v>38</v>
      </c>
      <c r="B41" s="2" t="s">
        <v>21</v>
      </c>
      <c r="E41" s="2">
        <v>-196</v>
      </c>
      <c r="F41" s="2">
        <v>-190</v>
      </c>
      <c r="G41" s="46">
        <v>-218</v>
      </c>
      <c r="H41" s="46">
        <v>-365</v>
      </c>
      <c r="I41">
        <v>-212.261</v>
      </c>
      <c r="J41">
        <v>-292.03000000000003</v>
      </c>
      <c r="K41" s="2">
        <f t="shared" si="0"/>
        <v>79.769000000000034</v>
      </c>
      <c r="L41" s="2" t="s">
        <v>22</v>
      </c>
      <c r="M41" s="2">
        <f>IF(TI19294_gegevens_monstervakken3[[#This Row],[Type]]="Smal",70,IF(TI19294_gegevens_monstervakken3[[#This Row],[Type]]="Breed",100,0))</f>
        <v>100</v>
      </c>
      <c r="N41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-292.03000000000003</v>
      </c>
      <c r="O41" s="37">
        <f t="shared" si="1"/>
        <v>0.79769000000000034</v>
      </c>
      <c r="P41" s="2">
        <v>55</v>
      </c>
      <c r="Q41" s="53">
        <v>39.6</v>
      </c>
      <c r="R41" s="4">
        <f t="shared" si="2"/>
        <v>43.872950000000017</v>
      </c>
      <c r="S41" s="2" t="s">
        <v>6</v>
      </c>
      <c r="T41" s="7"/>
      <c r="U41" s="2" t="s">
        <v>7</v>
      </c>
      <c r="V41" s="2" t="s">
        <v>8</v>
      </c>
    </row>
    <row r="42" spans="1:22" x14ac:dyDescent="0.25">
      <c r="A42" s="2" t="s">
        <v>39</v>
      </c>
      <c r="B42" s="2" t="s">
        <v>40</v>
      </c>
      <c r="C42" s="7" t="s">
        <v>648</v>
      </c>
      <c r="E42" s="2">
        <v>-196</v>
      </c>
      <c r="F42" s="2">
        <v>-190</v>
      </c>
      <c r="G42" s="46">
        <v>-219</v>
      </c>
      <c r="H42" s="46">
        <v>-294</v>
      </c>
      <c r="I42">
        <v>-246.97200000000001</v>
      </c>
      <c r="J42">
        <v>-302.54300000000001</v>
      </c>
      <c r="K42" s="2">
        <f t="shared" si="0"/>
        <v>55.570999999999998</v>
      </c>
      <c r="L42" s="2" t="s">
        <v>5</v>
      </c>
      <c r="M42" s="2"/>
      <c r="N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-302.54300000000001</v>
      </c>
      <c r="O42" s="37">
        <f t="shared" si="1"/>
        <v>0.55570999999999993</v>
      </c>
      <c r="P42" s="2">
        <v>385</v>
      </c>
      <c r="Q42" s="53">
        <v>0</v>
      </c>
      <c r="R42" s="4">
        <f t="shared" si="2"/>
        <v>0</v>
      </c>
      <c r="S42" s="2" t="s">
        <v>6</v>
      </c>
      <c r="T42" s="7"/>
      <c r="U42" s="2" t="s">
        <v>7</v>
      </c>
      <c r="V42" s="2" t="s">
        <v>8</v>
      </c>
    </row>
    <row r="43" spans="1:22" x14ac:dyDescent="0.25">
      <c r="A43" s="2" t="s">
        <v>41</v>
      </c>
      <c r="B43" s="2" t="s">
        <v>40</v>
      </c>
      <c r="E43" s="2">
        <v>-196</v>
      </c>
      <c r="F43" s="2">
        <v>-190</v>
      </c>
      <c r="G43" s="46">
        <v>-223</v>
      </c>
      <c r="H43" s="46">
        <v>-291</v>
      </c>
      <c r="I43">
        <v>-230.97</v>
      </c>
      <c r="J43">
        <v>-319.08100000000002</v>
      </c>
      <c r="K43" s="2">
        <f t="shared" si="0"/>
        <v>88.111000000000018</v>
      </c>
      <c r="L43" s="2" t="s">
        <v>5</v>
      </c>
      <c r="M43" s="2"/>
      <c r="N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-319.08100000000002</v>
      </c>
      <c r="O43" s="37">
        <f t="shared" si="1"/>
        <v>0.88111000000000017</v>
      </c>
      <c r="P43" s="2">
        <v>267</v>
      </c>
      <c r="Q43" s="53">
        <v>181.56</v>
      </c>
      <c r="R43" s="4">
        <f t="shared" si="2"/>
        <v>235.25637000000003</v>
      </c>
      <c r="S43" s="2" t="s">
        <v>6</v>
      </c>
      <c r="T43" s="7"/>
      <c r="U43" s="2" t="s">
        <v>7</v>
      </c>
      <c r="V43" s="2" t="s">
        <v>8</v>
      </c>
    </row>
    <row r="44" spans="1:22" x14ac:dyDescent="0.25">
      <c r="A44" s="2" t="s">
        <v>42</v>
      </c>
      <c r="B44" s="2" t="s">
        <v>40</v>
      </c>
      <c r="E44" s="2">
        <v>-196</v>
      </c>
      <c r="F44" s="2">
        <v>-190</v>
      </c>
      <c r="G44" s="46">
        <v>-223</v>
      </c>
      <c r="H44" s="46">
        <v>-279</v>
      </c>
      <c r="I44">
        <v>-223.70700000000002</v>
      </c>
      <c r="J44">
        <v>-307.74900000000002</v>
      </c>
      <c r="K44" s="2">
        <f t="shared" si="0"/>
        <v>84.042000000000002</v>
      </c>
      <c r="L44" s="2" t="s">
        <v>5</v>
      </c>
      <c r="M44" s="2"/>
      <c r="N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-307.74900000000002</v>
      </c>
      <c r="O44" s="37">
        <f t="shared" si="1"/>
        <v>0.84042000000000006</v>
      </c>
      <c r="P44" s="2">
        <v>260</v>
      </c>
      <c r="Q44" s="53">
        <v>145.60000000000002</v>
      </c>
      <c r="R44" s="4">
        <f t="shared" si="2"/>
        <v>218.50920000000002</v>
      </c>
      <c r="S44" s="2" t="s">
        <v>6</v>
      </c>
      <c r="T44" s="7"/>
      <c r="U44" s="2" t="s">
        <v>7</v>
      </c>
      <c r="V44" s="2" t="s">
        <v>8</v>
      </c>
    </row>
    <row r="45" spans="1:22" x14ac:dyDescent="0.25">
      <c r="A45" s="2" t="s">
        <v>43</v>
      </c>
      <c r="B45" s="2" t="s">
        <v>40</v>
      </c>
      <c r="E45" s="2">
        <v>-196</v>
      </c>
      <c r="F45" s="2">
        <v>-190</v>
      </c>
      <c r="G45" s="46">
        <v>-218</v>
      </c>
      <c r="H45" s="46">
        <v>-260</v>
      </c>
      <c r="I45">
        <v>-220.125</v>
      </c>
      <c r="J45">
        <v>-309.315</v>
      </c>
      <c r="K45" s="2">
        <f t="shared" si="0"/>
        <v>89.19</v>
      </c>
      <c r="L45" s="2" t="s">
        <v>5</v>
      </c>
      <c r="M45" s="2"/>
      <c r="N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-309.315</v>
      </c>
      <c r="O45" s="37">
        <f t="shared" si="1"/>
        <v>0.89190000000000003</v>
      </c>
      <c r="P45" s="2">
        <v>223</v>
      </c>
      <c r="Q45" s="53">
        <v>93.66</v>
      </c>
      <c r="R45" s="4">
        <f t="shared" si="2"/>
        <v>198.8937</v>
      </c>
      <c r="S45" s="2" t="s">
        <v>6</v>
      </c>
      <c r="T45" s="7"/>
      <c r="U45" s="2" t="s">
        <v>7</v>
      </c>
      <c r="V45" s="2" t="s">
        <v>8</v>
      </c>
    </row>
    <row r="46" spans="1:22" x14ac:dyDescent="0.25">
      <c r="A46" s="2" t="s">
        <v>44</v>
      </c>
      <c r="B46" s="2" t="s">
        <v>40</v>
      </c>
      <c r="E46" s="2">
        <v>-196</v>
      </c>
      <c r="F46" s="2">
        <v>-190</v>
      </c>
      <c r="G46" s="46">
        <v>-221</v>
      </c>
      <c r="H46" s="46">
        <v>-304</v>
      </c>
      <c r="I46">
        <v>-229.91299999999998</v>
      </c>
      <c r="J46">
        <v>-301.58</v>
      </c>
      <c r="K46" s="2">
        <f t="shared" si="0"/>
        <v>71.667000000000002</v>
      </c>
      <c r="L46" s="2" t="s">
        <v>5</v>
      </c>
      <c r="M46" s="2"/>
      <c r="N4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-301.58</v>
      </c>
      <c r="O46" s="37">
        <f t="shared" si="1"/>
        <v>0.71667000000000003</v>
      </c>
      <c r="P46" s="2">
        <v>349</v>
      </c>
      <c r="Q46" s="53">
        <v>289.66999999999996</v>
      </c>
      <c r="R46" s="4">
        <f t="shared" si="2"/>
        <v>250.11783</v>
      </c>
      <c r="S46" s="2" t="s">
        <v>6</v>
      </c>
      <c r="T46" s="7"/>
      <c r="U46" s="2" t="s">
        <v>7</v>
      </c>
      <c r="V46" s="2" t="s">
        <v>8</v>
      </c>
    </row>
    <row r="47" spans="1:22" x14ac:dyDescent="0.25">
      <c r="A47" s="2" t="s">
        <v>45</v>
      </c>
      <c r="B47" s="2" t="s">
        <v>40</v>
      </c>
      <c r="E47" s="2">
        <v>-196</v>
      </c>
      <c r="F47" s="2">
        <v>-190</v>
      </c>
      <c r="G47" s="46">
        <v>-218</v>
      </c>
      <c r="H47" s="46">
        <v>-259</v>
      </c>
      <c r="I47">
        <v>-228.423</v>
      </c>
      <c r="J47">
        <v>-322.68</v>
      </c>
      <c r="K47" s="2">
        <f t="shared" si="0"/>
        <v>94.257000000000005</v>
      </c>
      <c r="L47" s="2" t="s">
        <v>5</v>
      </c>
      <c r="M47" s="2"/>
      <c r="N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-322.68</v>
      </c>
      <c r="O47" s="37">
        <f t="shared" si="1"/>
        <v>0.94257000000000002</v>
      </c>
      <c r="P47" s="2">
        <v>307</v>
      </c>
      <c r="Q47" s="53">
        <v>125.86999999999999</v>
      </c>
      <c r="R47" s="4">
        <f t="shared" si="2"/>
        <v>289.36899</v>
      </c>
      <c r="S47" s="2" t="s">
        <v>6</v>
      </c>
      <c r="T47" s="7"/>
      <c r="U47" s="2" t="s">
        <v>7</v>
      </c>
      <c r="V47" s="2" t="s">
        <v>8</v>
      </c>
    </row>
    <row r="48" spans="1:22" x14ac:dyDescent="0.25">
      <c r="A48" s="2" t="s">
        <v>46</v>
      </c>
      <c r="B48" s="2" t="s">
        <v>40</v>
      </c>
      <c r="E48" s="2">
        <v>-196</v>
      </c>
      <c r="F48" s="2">
        <v>-190</v>
      </c>
      <c r="G48" s="46">
        <v>-222</v>
      </c>
      <c r="H48" s="46">
        <v>-267</v>
      </c>
      <c r="I48">
        <v>-232.92400000000001</v>
      </c>
      <c r="J48">
        <v>-326.11900000000003</v>
      </c>
      <c r="K48" s="2">
        <f t="shared" si="0"/>
        <v>93.195000000000022</v>
      </c>
      <c r="L48" s="2" t="s">
        <v>5</v>
      </c>
      <c r="M48" s="2"/>
      <c r="N4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-326.11900000000003</v>
      </c>
      <c r="O48" s="37">
        <f t="shared" si="1"/>
        <v>0.93195000000000017</v>
      </c>
      <c r="P48" s="2">
        <v>194</v>
      </c>
      <c r="Q48" s="53">
        <v>87.3</v>
      </c>
      <c r="R48" s="4">
        <f t="shared" si="2"/>
        <v>180.79830000000004</v>
      </c>
      <c r="S48" s="2" t="s">
        <v>6</v>
      </c>
      <c r="T48" s="7"/>
      <c r="U48" s="2" t="s">
        <v>7</v>
      </c>
      <c r="V48" s="2" t="s">
        <v>8</v>
      </c>
    </row>
    <row r="49" spans="1:22" x14ac:dyDescent="0.25">
      <c r="A49" s="2" t="s">
        <v>47</v>
      </c>
      <c r="B49" s="2" t="s">
        <v>40</v>
      </c>
      <c r="C49" s="7" t="s">
        <v>648</v>
      </c>
      <c r="E49" s="2">
        <v>-196</v>
      </c>
      <c r="F49" s="2">
        <v>-190</v>
      </c>
      <c r="G49" s="46">
        <v>-250</v>
      </c>
      <c r="H49" s="46">
        <v>-320</v>
      </c>
      <c r="I49">
        <v>-271.07499999999999</v>
      </c>
      <c r="J49">
        <v>-360.19200000000001</v>
      </c>
      <c r="K49" s="2">
        <f t="shared" si="0"/>
        <v>89.117000000000019</v>
      </c>
      <c r="L49" s="2" t="s">
        <v>5</v>
      </c>
      <c r="M49" s="2"/>
      <c r="N4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-360.19200000000001</v>
      </c>
      <c r="O49" s="37">
        <f t="shared" si="1"/>
        <v>0.89117000000000024</v>
      </c>
      <c r="P49" s="2">
        <v>575</v>
      </c>
      <c r="Q49" s="53">
        <v>0</v>
      </c>
      <c r="R49" s="4">
        <f t="shared" si="2"/>
        <v>0</v>
      </c>
      <c r="S49" s="2" t="s">
        <v>6</v>
      </c>
      <c r="T49" s="7"/>
      <c r="U49" s="2" t="s">
        <v>7</v>
      </c>
      <c r="V49" s="2" t="s">
        <v>8</v>
      </c>
    </row>
    <row r="50" spans="1:22" x14ac:dyDescent="0.25">
      <c r="A50" s="2" t="s">
        <v>48</v>
      </c>
      <c r="B50" s="2" t="s">
        <v>40</v>
      </c>
      <c r="E50" s="2">
        <v>-196</v>
      </c>
      <c r="F50" s="2">
        <v>-190</v>
      </c>
      <c r="G50" s="46">
        <v>-217</v>
      </c>
      <c r="H50" s="46">
        <v>-263</v>
      </c>
      <c r="I50">
        <v>-243.16800000000001</v>
      </c>
      <c r="J50">
        <v>-333.411</v>
      </c>
      <c r="K50" s="2">
        <f t="shared" si="0"/>
        <v>90.242999999999995</v>
      </c>
      <c r="L50" s="2" t="s">
        <v>5</v>
      </c>
      <c r="M50" s="2"/>
      <c r="N5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-333.411</v>
      </c>
      <c r="O50" s="37">
        <f t="shared" si="1"/>
        <v>0.90242999999999995</v>
      </c>
      <c r="P50" s="2">
        <v>159</v>
      </c>
      <c r="Q50" s="53">
        <v>73.14</v>
      </c>
      <c r="R50" s="4">
        <f t="shared" si="2"/>
        <v>143.48636999999999</v>
      </c>
      <c r="S50" s="2" t="s">
        <v>6</v>
      </c>
      <c r="T50" s="7"/>
      <c r="U50" s="2" t="s">
        <v>7</v>
      </c>
      <c r="V50" s="2" t="s">
        <v>8</v>
      </c>
    </row>
    <row r="51" spans="1:22" x14ac:dyDescent="0.25">
      <c r="A51" s="2" t="s">
        <v>49</v>
      </c>
      <c r="B51" s="2" t="s">
        <v>40</v>
      </c>
      <c r="C51" s="7" t="s">
        <v>648</v>
      </c>
      <c r="E51" s="2">
        <v>-196</v>
      </c>
      <c r="F51" s="2">
        <v>-190</v>
      </c>
      <c r="G51" s="46">
        <v>-216</v>
      </c>
      <c r="H51" s="46">
        <v>-297</v>
      </c>
      <c r="I51">
        <v>-242.92600000000002</v>
      </c>
      <c r="J51">
        <v>-320.83800000000002</v>
      </c>
      <c r="K51" s="2">
        <f t="shared" si="0"/>
        <v>77.912000000000006</v>
      </c>
      <c r="L51" s="2" t="s">
        <v>5</v>
      </c>
      <c r="M51" s="2"/>
      <c r="N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-320.83800000000002</v>
      </c>
      <c r="O51" s="37">
        <f t="shared" si="1"/>
        <v>0.77912000000000003</v>
      </c>
      <c r="P51" s="2">
        <v>199</v>
      </c>
      <c r="Q51" s="53">
        <v>0</v>
      </c>
      <c r="R51" s="4">
        <f t="shared" si="2"/>
        <v>0</v>
      </c>
      <c r="S51" s="2" t="s">
        <v>6</v>
      </c>
      <c r="T51" s="7"/>
      <c r="U51" s="2" t="s">
        <v>7</v>
      </c>
      <c r="V51" s="2" t="s">
        <v>8</v>
      </c>
    </row>
    <row r="52" spans="1:22" x14ac:dyDescent="0.25">
      <c r="A52" s="2" t="s">
        <v>50</v>
      </c>
      <c r="B52" s="2" t="s">
        <v>51</v>
      </c>
      <c r="E52" s="2">
        <v>-196</v>
      </c>
      <c r="F52" s="2">
        <v>-190</v>
      </c>
      <c r="G52" s="46">
        <v>-226</v>
      </c>
      <c r="H52" s="46">
        <v>-261</v>
      </c>
      <c r="I52">
        <v>-237.12</v>
      </c>
      <c r="J52">
        <v>-353.702</v>
      </c>
      <c r="K52" s="2">
        <f t="shared" si="0"/>
        <v>116.58199999999999</v>
      </c>
      <c r="L52" s="2" t="s">
        <v>5</v>
      </c>
      <c r="M52" s="2"/>
      <c r="N5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-353.702</v>
      </c>
      <c r="O52" s="37">
        <f t="shared" si="1"/>
        <v>1.1658199999999999</v>
      </c>
      <c r="P52" s="2">
        <v>546</v>
      </c>
      <c r="Q52" s="53">
        <v>191.1</v>
      </c>
      <c r="R52" s="4">
        <f t="shared" si="2"/>
        <v>636.53771999999992</v>
      </c>
      <c r="S52" s="2" t="s">
        <v>6</v>
      </c>
      <c r="T52" s="7"/>
      <c r="U52" s="2" t="s">
        <v>7</v>
      </c>
      <c r="V52" s="2" t="s">
        <v>8</v>
      </c>
    </row>
    <row r="53" spans="1:22" x14ac:dyDescent="0.25">
      <c r="A53" s="2" t="s">
        <v>52</v>
      </c>
      <c r="B53" s="2" t="s">
        <v>51</v>
      </c>
      <c r="E53" s="2">
        <v>-196</v>
      </c>
      <c r="F53" s="2">
        <v>-190</v>
      </c>
      <c r="G53" s="46">
        <v>-222</v>
      </c>
      <c r="H53" s="46">
        <v>-301</v>
      </c>
      <c r="I53">
        <v>-229.333</v>
      </c>
      <c r="J53">
        <v>-305.92399999999998</v>
      </c>
      <c r="K53" s="2">
        <f t="shared" si="0"/>
        <v>76.59099999999998</v>
      </c>
      <c r="L53" s="2" t="s">
        <v>5</v>
      </c>
      <c r="M53" s="2"/>
      <c r="N5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-305.92399999999998</v>
      </c>
      <c r="O53" s="37">
        <f t="shared" si="1"/>
        <v>0.76590999999999976</v>
      </c>
      <c r="P53" s="2">
        <v>363</v>
      </c>
      <c r="Q53" s="53">
        <v>286.77000000000004</v>
      </c>
      <c r="R53" s="4">
        <f t="shared" si="2"/>
        <v>278.02532999999994</v>
      </c>
      <c r="S53" s="2" t="s">
        <v>6</v>
      </c>
      <c r="T53" s="7"/>
      <c r="U53" s="2" t="s">
        <v>7</v>
      </c>
      <c r="V53" s="2" t="s">
        <v>8</v>
      </c>
    </row>
    <row r="54" spans="1:22" x14ac:dyDescent="0.25">
      <c r="A54" s="2" t="s">
        <v>53</v>
      </c>
      <c r="B54" s="2" t="s">
        <v>51</v>
      </c>
      <c r="E54" s="2">
        <v>-196</v>
      </c>
      <c r="F54" s="2">
        <v>-190</v>
      </c>
      <c r="G54" s="46">
        <v>-204</v>
      </c>
      <c r="H54" s="46">
        <v>-263</v>
      </c>
      <c r="I54">
        <v>-240.53800000000001</v>
      </c>
      <c r="J54">
        <v>-336.58199999999999</v>
      </c>
      <c r="K54" s="2">
        <f t="shared" si="0"/>
        <v>96.043999999999983</v>
      </c>
      <c r="L54" s="2" t="s">
        <v>5</v>
      </c>
      <c r="M54" s="2"/>
      <c r="N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-336.58199999999999</v>
      </c>
      <c r="O54" s="37">
        <f t="shared" si="1"/>
        <v>0.96043999999999985</v>
      </c>
      <c r="P54" s="2">
        <v>372</v>
      </c>
      <c r="Q54" s="53">
        <v>219.48</v>
      </c>
      <c r="R54" s="4">
        <f t="shared" si="2"/>
        <v>357.28367999999995</v>
      </c>
      <c r="S54" s="2" t="s">
        <v>6</v>
      </c>
      <c r="T54" s="7"/>
      <c r="U54" s="2" t="s">
        <v>7</v>
      </c>
      <c r="V54" s="2" t="s">
        <v>8</v>
      </c>
    </row>
    <row r="55" spans="1:22" x14ac:dyDescent="0.25">
      <c r="A55" s="2" t="s">
        <v>54</v>
      </c>
      <c r="B55" s="2" t="s">
        <v>51</v>
      </c>
      <c r="E55" s="2">
        <v>-196</v>
      </c>
      <c r="F55" s="2">
        <v>-190</v>
      </c>
      <c r="G55" s="46">
        <v>-224</v>
      </c>
      <c r="H55" s="46">
        <v>-295</v>
      </c>
      <c r="I55">
        <v>-227.05500000000001</v>
      </c>
      <c r="J55">
        <v>-287.30099999999999</v>
      </c>
      <c r="K55" s="2">
        <f t="shared" si="0"/>
        <v>60.245999999999981</v>
      </c>
      <c r="L55" s="2" t="s">
        <v>5</v>
      </c>
      <c r="M55" s="2"/>
      <c r="N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-287.30099999999999</v>
      </c>
      <c r="O55" s="37">
        <f t="shared" si="1"/>
        <v>0.60245999999999977</v>
      </c>
      <c r="P55" s="2">
        <v>235</v>
      </c>
      <c r="Q55" s="53">
        <v>166.85</v>
      </c>
      <c r="R55" s="4">
        <f t="shared" si="2"/>
        <v>141.57809999999995</v>
      </c>
      <c r="S55" s="2" t="s">
        <v>6</v>
      </c>
      <c r="T55" s="7"/>
      <c r="U55" s="2" t="s">
        <v>7</v>
      </c>
      <c r="V55" s="2" t="s">
        <v>8</v>
      </c>
    </row>
    <row r="56" spans="1:22" x14ac:dyDescent="0.25">
      <c r="A56" s="2" t="s">
        <v>55</v>
      </c>
      <c r="B56" s="2" t="s">
        <v>51</v>
      </c>
      <c r="E56" s="2">
        <v>-196</v>
      </c>
      <c r="F56" s="2">
        <v>-190</v>
      </c>
      <c r="G56" s="46">
        <v>-228</v>
      </c>
      <c r="H56" s="46">
        <v>-297</v>
      </c>
      <c r="I56">
        <v>-249.20300000000003</v>
      </c>
      <c r="J56">
        <v>-373.56099999999998</v>
      </c>
      <c r="K56" s="2">
        <f t="shared" si="0"/>
        <v>124.35799999999995</v>
      </c>
      <c r="L56" s="2" t="s">
        <v>5</v>
      </c>
      <c r="M56" s="2"/>
      <c r="N5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-373.56099999999998</v>
      </c>
      <c r="O56" s="37">
        <f t="shared" si="1"/>
        <v>1.2435799999999995</v>
      </c>
      <c r="P56" s="2">
        <v>373</v>
      </c>
      <c r="Q56" s="53">
        <v>257.37</v>
      </c>
      <c r="R56" s="4">
        <f t="shared" si="2"/>
        <v>463.85533999999979</v>
      </c>
      <c r="S56" s="2" t="s">
        <v>6</v>
      </c>
      <c r="T56" s="7"/>
      <c r="U56" s="2" t="s">
        <v>7</v>
      </c>
      <c r="V56" s="2" t="s">
        <v>8</v>
      </c>
    </row>
    <row r="57" spans="1:22" x14ac:dyDescent="0.25">
      <c r="A57" s="2" t="s">
        <v>56</v>
      </c>
      <c r="B57" s="2" t="s">
        <v>51</v>
      </c>
      <c r="E57" s="2">
        <v>-196</v>
      </c>
      <c r="F57" s="2">
        <v>-190</v>
      </c>
      <c r="G57" s="46">
        <v>-202</v>
      </c>
      <c r="H57" s="46">
        <v>-247</v>
      </c>
      <c r="I57">
        <v>-229.58599999999998</v>
      </c>
      <c r="J57">
        <v>-315.98199999999997</v>
      </c>
      <c r="K57" s="2">
        <f t="shared" si="0"/>
        <v>86.395999999999987</v>
      </c>
      <c r="L57" s="2" t="s">
        <v>5</v>
      </c>
      <c r="M57" s="2"/>
      <c r="N5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-315.98199999999997</v>
      </c>
      <c r="O57" s="37">
        <f t="shared" si="1"/>
        <v>0.86395999999999984</v>
      </c>
      <c r="P57" s="2">
        <v>363</v>
      </c>
      <c r="Q57" s="53">
        <v>163.35</v>
      </c>
      <c r="R57" s="4">
        <f t="shared" si="2"/>
        <v>313.61747999999994</v>
      </c>
      <c r="S57" s="2" t="s">
        <v>6</v>
      </c>
      <c r="T57" s="7"/>
      <c r="U57" s="2" t="s">
        <v>7</v>
      </c>
      <c r="V57" s="2" t="s">
        <v>8</v>
      </c>
    </row>
    <row r="58" spans="1:22" x14ac:dyDescent="0.25">
      <c r="A58" s="2" t="s">
        <v>57</v>
      </c>
      <c r="B58" s="2" t="s">
        <v>51</v>
      </c>
      <c r="E58" s="2">
        <v>-196</v>
      </c>
      <c r="F58" s="2">
        <v>-190</v>
      </c>
      <c r="G58" s="46">
        <v>-199</v>
      </c>
      <c r="H58" s="46">
        <v>-270</v>
      </c>
      <c r="I58">
        <v>-213.72900000000001</v>
      </c>
      <c r="J58">
        <v>-285.29700000000003</v>
      </c>
      <c r="K58" s="2">
        <f t="shared" si="0"/>
        <v>71.568000000000012</v>
      </c>
      <c r="L58" s="2" t="s">
        <v>5</v>
      </c>
      <c r="M58" s="2"/>
      <c r="N5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-285.29700000000003</v>
      </c>
      <c r="O58" s="37">
        <f t="shared" si="1"/>
        <v>0.71568000000000009</v>
      </c>
      <c r="P58" s="2">
        <v>557</v>
      </c>
      <c r="Q58" s="53">
        <v>395.46999999999997</v>
      </c>
      <c r="R58" s="4">
        <f t="shared" si="2"/>
        <v>398.63376000000005</v>
      </c>
      <c r="S58" s="2" t="s">
        <v>6</v>
      </c>
      <c r="T58" s="7"/>
      <c r="U58" s="2" t="s">
        <v>7</v>
      </c>
      <c r="V58" s="2" t="s">
        <v>8</v>
      </c>
    </row>
    <row r="59" spans="1:22" x14ac:dyDescent="0.25">
      <c r="A59" s="2" t="s">
        <v>58</v>
      </c>
      <c r="B59" s="2" t="s">
        <v>51</v>
      </c>
      <c r="E59" s="2">
        <v>-196</v>
      </c>
      <c r="F59" s="2">
        <v>-190</v>
      </c>
      <c r="G59" s="46">
        <v>-205</v>
      </c>
      <c r="H59" s="46">
        <v>-269</v>
      </c>
      <c r="I59">
        <v>-248.821</v>
      </c>
      <c r="J59">
        <v>-356.423</v>
      </c>
      <c r="K59" s="2">
        <f t="shared" si="0"/>
        <v>107.602</v>
      </c>
      <c r="L59" s="2" t="s">
        <v>5</v>
      </c>
      <c r="M59" s="2"/>
      <c r="N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-356.423</v>
      </c>
      <c r="O59" s="37">
        <f t="shared" si="1"/>
        <v>1.07602</v>
      </c>
      <c r="P59" s="2">
        <v>330</v>
      </c>
      <c r="Q59" s="53">
        <v>211.20000000000002</v>
      </c>
      <c r="R59" s="4">
        <f t="shared" si="2"/>
        <v>355.08659999999998</v>
      </c>
      <c r="S59" s="2" t="s">
        <v>6</v>
      </c>
      <c r="T59" s="7"/>
      <c r="U59" s="2" t="s">
        <v>7</v>
      </c>
      <c r="V59" s="2" t="s">
        <v>8</v>
      </c>
    </row>
    <row r="60" spans="1:22" x14ac:dyDescent="0.25">
      <c r="A60" s="2" t="s">
        <v>59</v>
      </c>
      <c r="B60" s="2" t="s">
        <v>51</v>
      </c>
      <c r="E60" s="2">
        <v>-196</v>
      </c>
      <c r="F60" s="2">
        <v>-190</v>
      </c>
      <c r="G60" s="46">
        <v>-212</v>
      </c>
      <c r="H60" s="46">
        <v>-243</v>
      </c>
      <c r="I60">
        <v>-222.84099999999998</v>
      </c>
      <c r="J60">
        <v>-338.649</v>
      </c>
      <c r="K60" s="2">
        <f t="shared" si="0"/>
        <v>115.80800000000002</v>
      </c>
      <c r="L60" s="2" t="s">
        <v>5</v>
      </c>
      <c r="M60" s="2"/>
      <c r="N6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-338.649</v>
      </c>
      <c r="O60" s="37">
        <f t="shared" si="1"/>
        <v>1.1580800000000002</v>
      </c>
      <c r="P60" s="2">
        <v>415</v>
      </c>
      <c r="Q60" s="53">
        <v>128.65</v>
      </c>
      <c r="R60" s="4">
        <f t="shared" si="2"/>
        <v>480.60320000000007</v>
      </c>
      <c r="S60" s="2" t="s">
        <v>6</v>
      </c>
      <c r="T60" s="7"/>
      <c r="U60" s="2" t="s">
        <v>7</v>
      </c>
      <c r="V60" s="2" t="s">
        <v>8</v>
      </c>
    </row>
    <row r="61" spans="1:22" x14ac:dyDescent="0.25">
      <c r="A61" s="2" t="s">
        <v>60</v>
      </c>
      <c r="B61" s="2" t="s">
        <v>51</v>
      </c>
      <c r="E61" s="2">
        <v>-196</v>
      </c>
      <c r="F61" s="2">
        <v>-190</v>
      </c>
      <c r="G61" s="46">
        <v>-200</v>
      </c>
      <c r="H61" s="46">
        <v>-287</v>
      </c>
      <c r="I61">
        <v>-229.01400000000001</v>
      </c>
      <c r="J61">
        <v>-295.39300000000003</v>
      </c>
      <c r="K61" s="2">
        <f t="shared" si="0"/>
        <v>66.379000000000019</v>
      </c>
      <c r="L61" s="2" t="s">
        <v>5</v>
      </c>
      <c r="M61" s="2"/>
      <c r="N6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-295.39300000000003</v>
      </c>
      <c r="O61" s="37">
        <f t="shared" si="1"/>
        <v>0.66379000000000021</v>
      </c>
      <c r="P61" s="2">
        <v>178</v>
      </c>
      <c r="Q61" s="53">
        <v>154.85999999999999</v>
      </c>
      <c r="R61" s="4">
        <f t="shared" si="2"/>
        <v>118.15462000000004</v>
      </c>
      <c r="S61" s="2" t="s">
        <v>6</v>
      </c>
      <c r="T61" s="7"/>
      <c r="U61" s="2" t="s">
        <v>7</v>
      </c>
      <c r="V61" s="2" t="s">
        <v>8</v>
      </c>
    </row>
    <row r="62" spans="1:22" x14ac:dyDescent="0.25">
      <c r="A62" s="2" t="s">
        <v>61</v>
      </c>
      <c r="B62" s="2" t="s">
        <v>62</v>
      </c>
      <c r="E62" s="2">
        <v>-196</v>
      </c>
      <c r="F62" s="2">
        <v>-190</v>
      </c>
      <c r="G62" s="46">
        <v>-198</v>
      </c>
      <c r="H62" s="46">
        <v>-265</v>
      </c>
      <c r="I62">
        <v>-246.12500000000003</v>
      </c>
      <c r="J62">
        <v>-321.15699999999998</v>
      </c>
      <c r="K62" s="2">
        <f t="shared" si="0"/>
        <v>75.031999999999954</v>
      </c>
      <c r="L62" s="2" t="s">
        <v>5</v>
      </c>
      <c r="M62" s="2"/>
      <c r="N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-321.15699999999998</v>
      </c>
      <c r="O62" s="37">
        <f t="shared" si="1"/>
        <v>0.75031999999999954</v>
      </c>
      <c r="P62" s="2">
        <v>180</v>
      </c>
      <c r="Q62" s="53">
        <v>120.60000000000001</v>
      </c>
      <c r="R62" s="4">
        <f t="shared" si="2"/>
        <v>135.05759999999992</v>
      </c>
      <c r="S62" s="2" t="s">
        <v>63</v>
      </c>
      <c r="T62" s="7"/>
      <c r="U62" s="2" t="s">
        <v>7</v>
      </c>
      <c r="V62" s="2" t="s">
        <v>64</v>
      </c>
    </row>
    <row r="63" spans="1:22" x14ac:dyDescent="0.25">
      <c r="A63" s="2" t="s">
        <v>65</v>
      </c>
      <c r="B63" s="2" t="s">
        <v>62</v>
      </c>
      <c r="E63" s="2">
        <v>-196</v>
      </c>
      <c r="F63" s="2">
        <v>-190</v>
      </c>
      <c r="G63" s="46">
        <v>-205</v>
      </c>
      <c r="H63" s="46">
        <v>-257</v>
      </c>
      <c r="I63">
        <v>-247.898</v>
      </c>
      <c r="J63">
        <v>-348.14699999999999</v>
      </c>
      <c r="K63" s="2">
        <f t="shared" si="0"/>
        <v>100.249</v>
      </c>
      <c r="L63" s="2" t="s">
        <v>5</v>
      </c>
      <c r="M63" s="2"/>
      <c r="N6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-348.14699999999999</v>
      </c>
      <c r="O63" s="37">
        <f t="shared" si="1"/>
        <v>1.0024899999999999</v>
      </c>
      <c r="P63" s="2">
        <v>264</v>
      </c>
      <c r="Q63" s="53">
        <v>137.28</v>
      </c>
      <c r="R63" s="4">
        <f t="shared" si="2"/>
        <v>264.65735999999998</v>
      </c>
      <c r="S63" s="2" t="s">
        <v>63</v>
      </c>
      <c r="T63" s="7"/>
      <c r="U63" s="2" t="s">
        <v>7</v>
      </c>
      <c r="V63" s="2" t="s">
        <v>64</v>
      </c>
    </row>
    <row r="64" spans="1:22" x14ac:dyDescent="0.25">
      <c r="A64" s="2" t="s">
        <v>66</v>
      </c>
      <c r="B64" s="2" t="s">
        <v>62</v>
      </c>
      <c r="E64" s="2">
        <v>-196</v>
      </c>
      <c r="F64" s="2">
        <v>-190</v>
      </c>
      <c r="G64" s="46">
        <v>-204</v>
      </c>
      <c r="H64" s="46">
        <v>-250</v>
      </c>
      <c r="I64">
        <v>-248.17499999999998</v>
      </c>
      <c r="J64">
        <v>-355.95799999999997</v>
      </c>
      <c r="K64" s="2">
        <f t="shared" si="0"/>
        <v>107.78299999999999</v>
      </c>
      <c r="L64" s="2" t="s">
        <v>5</v>
      </c>
      <c r="M64" s="2"/>
      <c r="N6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-355.95799999999997</v>
      </c>
      <c r="O64" s="37">
        <f t="shared" si="1"/>
        <v>1.0778299999999998</v>
      </c>
      <c r="P64" s="2">
        <v>216</v>
      </c>
      <c r="Q64" s="53">
        <v>99.36</v>
      </c>
      <c r="R64" s="4">
        <f t="shared" si="2"/>
        <v>232.81127999999995</v>
      </c>
      <c r="S64" s="2" t="s">
        <v>63</v>
      </c>
      <c r="T64" s="7"/>
      <c r="U64" s="2" t="s">
        <v>7</v>
      </c>
      <c r="V64" s="2" t="s">
        <v>64</v>
      </c>
    </row>
    <row r="65" spans="1:22" x14ac:dyDescent="0.25">
      <c r="A65" s="2" t="s">
        <v>67</v>
      </c>
      <c r="B65" s="2" t="s">
        <v>62</v>
      </c>
      <c r="E65" s="2">
        <v>-196</v>
      </c>
      <c r="F65" s="2">
        <v>-190</v>
      </c>
      <c r="G65" s="46">
        <v>-202</v>
      </c>
      <c r="H65" s="46">
        <v>-245</v>
      </c>
      <c r="I65">
        <v>-246.02799999999999</v>
      </c>
      <c r="J65">
        <v>-321.06</v>
      </c>
      <c r="K65" s="2">
        <f t="shared" si="0"/>
        <v>75.032000000000011</v>
      </c>
      <c r="L65" s="2" t="s">
        <v>5</v>
      </c>
      <c r="M65" s="2"/>
      <c r="N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-321.06</v>
      </c>
      <c r="O65" s="37">
        <f t="shared" si="1"/>
        <v>0.7503200000000001</v>
      </c>
      <c r="P65" s="2">
        <v>214</v>
      </c>
      <c r="Q65" s="53">
        <v>92.02</v>
      </c>
      <c r="R65" s="4">
        <f t="shared" si="2"/>
        <v>160.56848000000002</v>
      </c>
      <c r="S65" s="2" t="s">
        <v>63</v>
      </c>
      <c r="T65" s="7"/>
      <c r="U65" s="2" t="s">
        <v>7</v>
      </c>
      <c r="V65" s="2" t="s">
        <v>64</v>
      </c>
    </row>
    <row r="66" spans="1:22" x14ac:dyDescent="0.25">
      <c r="A66" s="2" t="s">
        <v>68</v>
      </c>
      <c r="B66" s="2" t="s">
        <v>62</v>
      </c>
      <c r="E66" s="2">
        <v>-196</v>
      </c>
      <c r="F66" s="2">
        <v>-190</v>
      </c>
      <c r="G66" s="46">
        <v>-200</v>
      </c>
      <c r="H66" s="46">
        <v>-284</v>
      </c>
      <c r="I66">
        <v>-250.298</v>
      </c>
      <c r="J66">
        <v>-335.642</v>
      </c>
      <c r="K66" s="2">
        <f t="shared" si="0"/>
        <v>85.343999999999994</v>
      </c>
      <c r="L66" s="2" t="s">
        <v>5</v>
      </c>
      <c r="M66" s="2"/>
      <c r="N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-335.642</v>
      </c>
      <c r="O66" s="37">
        <f t="shared" si="1"/>
        <v>0.85343999999999998</v>
      </c>
      <c r="P66" s="2">
        <v>257</v>
      </c>
      <c r="Q66" s="53">
        <v>215.88</v>
      </c>
      <c r="R66" s="4">
        <f t="shared" si="2"/>
        <v>219.33408</v>
      </c>
      <c r="S66" s="2" t="s">
        <v>63</v>
      </c>
      <c r="T66" s="7"/>
      <c r="U66" s="2" t="s">
        <v>7</v>
      </c>
      <c r="V66" s="2" t="s">
        <v>64</v>
      </c>
    </row>
    <row r="67" spans="1:22" x14ac:dyDescent="0.25">
      <c r="A67" s="2" t="s">
        <v>69</v>
      </c>
      <c r="B67" s="2" t="s">
        <v>62</v>
      </c>
      <c r="E67" s="2">
        <v>-196</v>
      </c>
      <c r="F67" s="2">
        <v>-190</v>
      </c>
      <c r="G67" s="46">
        <v>-202</v>
      </c>
      <c r="H67" s="46">
        <v>-282</v>
      </c>
      <c r="I67">
        <v>-229.52599999999998</v>
      </c>
      <c r="J67">
        <v>-300.76800000000003</v>
      </c>
      <c r="K67" s="2">
        <f t="shared" si="0"/>
        <v>71.242000000000047</v>
      </c>
      <c r="L67" s="2" t="s">
        <v>5</v>
      </c>
      <c r="M67" s="2"/>
      <c r="N6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-300.76800000000003</v>
      </c>
      <c r="O67" s="37">
        <f t="shared" si="1"/>
        <v>0.7124200000000005</v>
      </c>
      <c r="P67" s="2">
        <v>244</v>
      </c>
      <c r="Q67" s="53">
        <v>195.20000000000002</v>
      </c>
      <c r="R67" s="4">
        <f t="shared" si="2"/>
        <v>173.83048000000011</v>
      </c>
      <c r="S67" s="2" t="s">
        <v>63</v>
      </c>
      <c r="T67" s="7"/>
      <c r="U67" s="2" t="s">
        <v>7</v>
      </c>
      <c r="V67" s="2" t="s">
        <v>64</v>
      </c>
    </row>
    <row r="68" spans="1:22" x14ac:dyDescent="0.25">
      <c r="A68" s="2" t="s">
        <v>70</v>
      </c>
      <c r="B68" s="2" t="s">
        <v>62</v>
      </c>
      <c r="E68" s="2">
        <v>-196</v>
      </c>
      <c r="F68" s="2">
        <v>-190</v>
      </c>
      <c r="G68" s="46">
        <v>-203</v>
      </c>
      <c r="H68" s="46">
        <v>-265</v>
      </c>
      <c r="I68">
        <v>-233.21800000000002</v>
      </c>
      <c r="J68">
        <v>-315.06400000000002</v>
      </c>
      <c r="K68" s="2">
        <f t="shared" si="0"/>
        <v>81.846000000000004</v>
      </c>
      <c r="L68" s="2" t="s">
        <v>5</v>
      </c>
      <c r="M68" s="2"/>
      <c r="N6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-315.06400000000002</v>
      </c>
      <c r="O68" s="37">
        <f t="shared" si="1"/>
        <v>0.81846000000000008</v>
      </c>
      <c r="P68" s="2">
        <v>295</v>
      </c>
      <c r="Q68" s="53">
        <v>182.9</v>
      </c>
      <c r="R68" s="4">
        <f t="shared" si="2"/>
        <v>241.44570000000002</v>
      </c>
      <c r="S68" s="2" t="s">
        <v>63</v>
      </c>
      <c r="T68" s="7"/>
      <c r="U68" s="2" t="s">
        <v>7</v>
      </c>
      <c r="V68" s="2" t="s">
        <v>64</v>
      </c>
    </row>
    <row r="69" spans="1:22" x14ac:dyDescent="0.25">
      <c r="A69" s="2" t="s">
        <v>71</v>
      </c>
      <c r="B69" s="2" t="s">
        <v>62</v>
      </c>
      <c r="E69" s="2">
        <v>-196</v>
      </c>
      <c r="F69" s="2">
        <v>-190</v>
      </c>
      <c r="G69" s="46">
        <v>-204</v>
      </c>
      <c r="H69" s="46">
        <v>-260</v>
      </c>
      <c r="I69">
        <v>-236.54899999999998</v>
      </c>
      <c r="J69">
        <v>-325.28000000000003</v>
      </c>
      <c r="K69" s="2">
        <f t="shared" si="0"/>
        <v>88.731000000000051</v>
      </c>
      <c r="L69" s="2" t="s">
        <v>5</v>
      </c>
      <c r="M69" s="2"/>
      <c r="N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-325.28000000000003</v>
      </c>
      <c r="O69" s="37">
        <f t="shared" si="1"/>
        <v>0.88731000000000049</v>
      </c>
      <c r="P69" s="2">
        <v>251</v>
      </c>
      <c r="Q69" s="53">
        <v>140.56</v>
      </c>
      <c r="R69" s="4">
        <f t="shared" si="2"/>
        <v>222.71481000000011</v>
      </c>
      <c r="S69" s="2" t="s">
        <v>63</v>
      </c>
      <c r="T69" s="7"/>
      <c r="U69" s="2" t="s">
        <v>7</v>
      </c>
      <c r="V69" s="2" t="s">
        <v>64</v>
      </c>
    </row>
    <row r="70" spans="1:22" x14ac:dyDescent="0.25">
      <c r="A70" s="2" t="s">
        <v>72</v>
      </c>
      <c r="B70" s="2" t="s">
        <v>62</v>
      </c>
      <c r="E70" s="2">
        <v>-196</v>
      </c>
      <c r="F70" s="2">
        <v>-190</v>
      </c>
      <c r="G70" s="46">
        <v>-199</v>
      </c>
      <c r="H70" s="46">
        <v>-241</v>
      </c>
      <c r="I70">
        <v>-235.05099999999999</v>
      </c>
      <c r="J70">
        <v>-335.46299999999997</v>
      </c>
      <c r="K70" s="2">
        <f t="shared" si="0"/>
        <v>100.41199999999998</v>
      </c>
      <c r="L70" s="2" t="s">
        <v>5</v>
      </c>
      <c r="M70" s="2"/>
      <c r="N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-335.46299999999997</v>
      </c>
      <c r="O70" s="37">
        <f t="shared" si="1"/>
        <v>1.0041199999999997</v>
      </c>
      <c r="P70" s="2">
        <v>233</v>
      </c>
      <c r="Q70" s="53">
        <v>97.86</v>
      </c>
      <c r="R70" s="4">
        <f t="shared" si="2"/>
        <v>233.95995999999994</v>
      </c>
      <c r="S70" s="2" t="s">
        <v>63</v>
      </c>
      <c r="T70" s="7"/>
      <c r="U70" s="2" t="s">
        <v>7</v>
      </c>
      <c r="V70" s="2" t="s">
        <v>64</v>
      </c>
    </row>
    <row r="71" spans="1:22" x14ac:dyDescent="0.25">
      <c r="A71" s="2" t="s">
        <v>73</v>
      </c>
      <c r="B71" s="2" t="s">
        <v>62</v>
      </c>
      <c r="E71" s="2">
        <v>-196</v>
      </c>
      <c r="F71" s="2">
        <v>-190</v>
      </c>
      <c r="G71" s="46">
        <v>-200</v>
      </c>
      <c r="H71" s="46">
        <v>-287</v>
      </c>
      <c r="I71">
        <v>-244.41299999999998</v>
      </c>
      <c r="J71">
        <v>-325.22800000000001</v>
      </c>
      <c r="K71" s="2">
        <f t="shared" si="0"/>
        <v>80.815000000000026</v>
      </c>
      <c r="L71" s="2" t="s">
        <v>5</v>
      </c>
      <c r="M71" s="2"/>
      <c r="N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-325.22800000000001</v>
      </c>
      <c r="O71" s="37">
        <f t="shared" si="1"/>
        <v>0.80815000000000026</v>
      </c>
      <c r="P71" s="2">
        <v>309</v>
      </c>
      <c r="Q71" s="53">
        <v>268.83</v>
      </c>
      <c r="R71" s="4">
        <f t="shared" si="2"/>
        <v>249.71835000000007</v>
      </c>
      <c r="S71" s="2" t="s">
        <v>63</v>
      </c>
      <c r="T71" s="7"/>
      <c r="U71" s="2" t="s">
        <v>7</v>
      </c>
      <c r="V71" s="2" t="s">
        <v>64</v>
      </c>
    </row>
    <row r="72" spans="1:22" x14ac:dyDescent="0.25">
      <c r="A72" s="2" t="s">
        <v>74</v>
      </c>
      <c r="B72" s="2" t="s">
        <v>75</v>
      </c>
      <c r="E72" s="2">
        <v>-196</v>
      </c>
      <c r="F72" s="2">
        <v>-190</v>
      </c>
      <c r="G72" s="46">
        <v>-226</v>
      </c>
      <c r="H72" s="46">
        <v>-316</v>
      </c>
      <c r="I72">
        <v>-246.79700000000003</v>
      </c>
      <c r="J72">
        <v>-347.16800000000001</v>
      </c>
      <c r="K72" s="2">
        <f t="shared" si="0"/>
        <v>100.37099999999998</v>
      </c>
      <c r="L72" s="2" t="s">
        <v>5</v>
      </c>
      <c r="M72" s="2"/>
      <c r="N7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-347.16800000000001</v>
      </c>
      <c r="O72" s="37">
        <f t="shared" si="1"/>
        <v>1.0037099999999999</v>
      </c>
      <c r="P72" s="2">
        <v>313</v>
      </c>
      <c r="Q72" s="53">
        <v>281.7</v>
      </c>
      <c r="R72" s="4">
        <f t="shared" si="2"/>
        <v>314.16122999999999</v>
      </c>
      <c r="S72" s="2" t="s">
        <v>63</v>
      </c>
      <c r="T72" s="7"/>
      <c r="U72" s="2" t="s">
        <v>7</v>
      </c>
      <c r="V72" s="2" t="s">
        <v>64</v>
      </c>
    </row>
    <row r="73" spans="1:22" x14ac:dyDescent="0.25">
      <c r="A73" s="2" t="s">
        <v>76</v>
      </c>
      <c r="B73" s="2" t="s">
        <v>75</v>
      </c>
      <c r="E73" s="2">
        <v>-196</v>
      </c>
      <c r="F73" s="2">
        <v>-190</v>
      </c>
      <c r="G73" s="46">
        <v>-224</v>
      </c>
      <c r="H73" s="46">
        <v>-323</v>
      </c>
      <c r="I73">
        <v>-232.98999999999998</v>
      </c>
      <c r="J73">
        <v>-313.22800000000001</v>
      </c>
      <c r="K73" s="2">
        <f t="shared" si="0"/>
        <v>80.238000000000028</v>
      </c>
      <c r="L73" s="2" t="s">
        <v>5</v>
      </c>
      <c r="M73" s="2"/>
      <c r="N7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-313.22800000000001</v>
      </c>
      <c r="O73" s="37">
        <f t="shared" si="1"/>
        <v>0.80238000000000032</v>
      </c>
      <c r="P73" s="2">
        <v>447</v>
      </c>
      <c r="Q73" s="53">
        <v>442.53</v>
      </c>
      <c r="R73" s="4">
        <f t="shared" si="2"/>
        <v>358.66386000000011</v>
      </c>
      <c r="S73" s="2" t="s">
        <v>63</v>
      </c>
      <c r="T73" s="7"/>
      <c r="U73" s="2" t="s">
        <v>7</v>
      </c>
      <c r="V73" s="2" t="s">
        <v>64</v>
      </c>
    </row>
    <row r="74" spans="1:22" x14ac:dyDescent="0.25">
      <c r="A74" s="2" t="s">
        <v>77</v>
      </c>
      <c r="B74" s="2" t="s">
        <v>75</v>
      </c>
      <c r="E74" s="2">
        <v>-196</v>
      </c>
      <c r="F74" s="2">
        <v>-190</v>
      </c>
      <c r="G74" s="46">
        <v>-236</v>
      </c>
      <c r="H74" s="46">
        <v>-325</v>
      </c>
      <c r="I74">
        <v>-232.29999999999998</v>
      </c>
      <c r="J74">
        <v>-323.44099999999997</v>
      </c>
      <c r="K74" s="2">
        <f t="shared" si="0"/>
        <v>91.140999999999991</v>
      </c>
      <c r="L74" s="2" t="s">
        <v>5</v>
      </c>
      <c r="M74" s="2"/>
      <c r="N7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-323.44099999999997</v>
      </c>
      <c r="O74" s="37">
        <f t="shared" si="1"/>
        <v>0.91140999999999994</v>
      </c>
      <c r="P74" s="2">
        <v>367</v>
      </c>
      <c r="Q74" s="53">
        <v>326.63</v>
      </c>
      <c r="R74" s="4">
        <f t="shared" si="2"/>
        <v>334.48746999999997</v>
      </c>
      <c r="S74" s="2" t="s">
        <v>63</v>
      </c>
      <c r="T74" s="7"/>
      <c r="U74" s="2" t="s">
        <v>7</v>
      </c>
      <c r="V74" s="2" t="s">
        <v>64</v>
      </c>
    </row>
    <row r="75" spans="1:22" x14ac:dyDescent="0.25">
      <c r="A75" s="2" t="s">
        <v>78</v>
      </c>
      <c r="B75" s="2" t="s">
        <v>75</v>
      </c>
      <c r="E75" s="2">
        <v>-196</v>
      </c>
      <c r="F75" s="2">
        <v>-190</v>
      </c>
      <c r="G75" s="46">
        <v>-237</v>
      </c>
      <c r="H75" s="46">
        <v>-339</v>
      </c>
      <c r="I75">
        <v>-221.70499999999998</v>
      </c>
      <c r="J75">
        <v>-261.59899999999999</v>
      </c>
      <c r="K75" s="2">
        <f t="shared" si="0"/>
        <v>39.894000000000005</v>
      </c>
      <c r="L75" s="2" t="s">
        <v>22</v>
      </c>
      <c r="M75" s="2">
        <f>IF(TI19294_gegevens_monstervakken3[[#This Row],[Type]]="Smal",70,IF(TI19294_gegevens_monstervakken3[[#This Row],[Type]]="Breed",100,0))</f>
        <v>100</v>
      </c>
      <c r="N7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-261.59899999999999</v>
      </c>
      <c r="O75" s="37">
        <f t="shared" si="1"/>
        <v>0.39894000000000007</v>
      </c>
      <c r="P75" s="2">
        <v>292</v>
      </c>
      <c r="Q75" s="53">
        <v>154.76000000000002</v>
      </c>
      <c r="R75" s="4">
        <f t="shared" si="2"/>
        <v>116.49048000000002</v>
      </c>
      <c r="S75" s="2" t="s">
        <v>63</v>
      </c>
      <c r="T75" s="7"/>
      <c r="U75" s="2" t="s">
        <v>7</v>
      </c>
      <c r="V75" s="2" t="s">
        <v>64</v>
      </c>
    </row>
    <row r="76" spans="1:22" x14ac:dyDescent="0.25">
      <c r="A76" s="2" t="s">
        <v>79</v>
      </c>
      <c r="B76" s="2" t="s">
        <v>75</v>
      </c>
      <c r="C76" s="7" t="s">
        <v>648</v>
      </c>
      <c r="E76" s="2">
        <v>-196</v>
      </c>
      <c r="F76" s="2">
        <v>-190</v>
      </c>
      <c r="G76" s="46">
        <v>-228</v>
      </c>
      <c r="H76" s="46">
        <v>-320</v>
      </c>
      <c r="I76">
        <v>-244.934</v>
      </c>
      <c r="J76">
        <v>-361.209</v>
      </c>
      <c r="K76" s="2">
        <f t="shared" si="0"/>
        <v>116.27500000000001</v>
      </c>
      <c r="L76" s="2" t="s">
        <v>5</v>
      </c>
      <c r="M76" s="2"/>
      <c r="N7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-361.209</v>
      </c>
      <c r="O76" s="37">
        <f t="shared" si="1"/>
        <v>1.16275</v>
      </c>
      <c r="P76" s="2">
        <v>275</v>
      </c>
      <c r="Q76" s="53">
        <v>0</v>
      </c>
      <c r="R76" s="4">
        <f t="shared" si="2"/>
        <v>0</v>
      </c>
      <c r="S76" s="2" t="s">
        <v>63</v>
      </c>
      <c r="T76" s="7"/>
      <c r="U76" s="2" t="s">
        <v>7</v>
      </c>
      <c r="V76" s="2" t="s">
        <v>64</v>
      </c>
    </row>
    <row r="77" spans="1:22" x14ac:dyDescent="0.25">
      <c r="A77" s="2" t="s">
        <v>80</v>
      </c>
      <c r="B77" s="2" t="s">
        <v>75</v>
      </c>
      <c r="C77" s="7" t="s">
        <v>649</v>
      </c>
      <c r="E77" s="2">
        <v>-196</v>
      </c>
      <c r="F77" s="2">
        <v>-190</v>
      </c>
      <c r="G77" s="46">
        <v>-226</v>
      </c>
      <c r="H77" s="46">
        <v>-316</v>
      </c>
      <c r="I77">
        <v>-243.44499999999999</v>
      </c>
      <c r="J77">
        <v>-368.71600000000001</v>
      </c>
      <c r="K77" s="2">
        <f t="shared" ref="K77:K140" si="3">I77-J77</f>
        <v>125.27100000000002</v>
      </c>
      <c r="L77" s="2" t="s">
        <v>5</v>
      </c>
      <c r="M77" s="2"/>
      <c r="N7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-368.71600000000001</v>
      </c>
      <c r="O77" s="37">
        <f t="shared" ref="O77:O140" si="4">IF((I77-N77)&lt;0,0, (I77-N77)/100)</f>
        <v>1.2527100000000002</v>
      </c>
      <c r="P77" s="2">
        <f>557/2</f>
        <v>278.5</v>
      </c>
      <c r="Q77" s="53">
        <v>250.65</v>
      </c>
      <c r="R77" s="4">
        <f t="shared" ref="R77:R140" si="5">IF(C77="x",0,(O77*P77))</f>
        <v>348.87973500000004</v>
      </c>
      <c r="S77" s="2" t="s">
        <v>63</v>
      </c>
      <c r="T77" s="7"/>
      <c r="U77" s="2" t="s">
        <v>7</v>
      </c>
      <c r="V77" s="2" t="s">
        <v>64</v>
      </c>
    </row>
    <row r="78" spans="1:22" x14ac:dyDescent="0.25">
      <c r="A78" s="2" t="s">
        <v>81</v>
      </c>
      <c r="B78" s="2" t="s">
        <v>75</v>
      </c>
      <c r="E78" s="2">
        <v>-196</v>
      </c>
      <c r="F78" s="2">
        <v>-190</v>
      </c>
      <c r="G78" s="46">
        <v>-225</v>
      </c>
      <c r="H78" s="46">
        <v>-311</v>
      </c>
      <c r="I78">
        <v>-230.48799999999997</v>
      </c>
      <c r="J78">
        <v>-327.08100000000002</v>
      </c>
      <c r="K78" s="2">
        <f t="shared" si="3"/>
        <v>96.593000000000046</v>
      </c>
      <c r="L78" s="2" t="s">
        <v>5</v>
      </c>
      <c r="M78" s="2"/>
      <c r="N7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-327.08100000000002</v>
      </c>
      <c r="O78" s="37">
        <f t="shared" si="4"/>
        <v>0.96593000000000051</v>
      </c>
      <c r="P78" s="2">
        <v>262</v>
      </c>
      <c r="Q78" s="53">
        <v>225.32</v>
      </c>
      <c r="R78" s="4">
        <f t="shared" si="5"/>
        <v>253.07366000000013</v>
      </c>
      <c r="S78" s="2" t="s">
        <v>63</v>
      </c>
      <c r="T78" s="7"/>
      <c r="U78" s="2" t="s">
        <v>7</v>
      </c>
      <c r="V78" s="2" t="s">
        <v>64</v>
      </c>
    </row>
    <row r="79" spans="1:22" x14ac:dyDescent="0.25">
      <c r="A79" s="2" t="s">
        <v>82</v>
      </c>
      <c r="B79" s="2" t="s">
        <v>75</v>
      </c>
      <c r="E79" s="2">
        <v>-196</v>
      </c>
      <c r="F79" s="2">
        <v>-190</v>
      </c>
      <c r="G79" s="46">
        <v>-223</v>
      </c>
      <c r="H79" s="46">
        <v>-288</v>
      </c>
      <c r="I79">
        <v>-236.71299999999999</v>
      </c>
      <c r="J79">
        <v>-310.48099999999999</v>
      </c>
      <c r="K79" s="2">
        <f t="shared" si="3"/>
        <v>73.768000000000001</v>
      </c>
      <c r="L79" s="2" t="s">
        <v>5</v>
      </c>
      <c r="M79" s="2"/>
      <c r="N7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-310.48099999999999</v>
      </c>
      <c r="O79" s="37">
        <f t="shared" si="4"/>
        <v>0.73768</v>
      </c>
      <c r="P79" s="2">
        <v>250</v>
      </c>
      <c r="Q79" s="53">
        <v>162.5</v>
      </c>
      <c r="R79" s="4">
        <f t="shared" si="5"/>
        <v>184.42</v>
      </c>
      <c r="S79" s="2" t="s">
        <v>63</v>
      </c>
      <c r="T79" s="7"/>
      <c r="U79" s="2" t="s">
        <v>7</v>
      </c>
      <c r="V79" s="2" t="s">
        <v>64</v>
      </c>
    </row>
    <row r="80" spans="1:22" x14ac:dyDescent="0.25">
      <c r="A80" s="2" t="s">
        <v>83</v>
      </c>
      <c r="B80" s="2" t="s">
        <v>75</v>
      </c>
      <c r="E80" s="2">
        <v>-196</v>
      </c>
      <c r="F80" s="2">
        <v>-190</v>
      </c>
      <c r="G80" s="46">
        <v>-233</v>
      </c>
      <c r="H80" s="46">
        <v>-320</v>
      </c>
      <c r="I80">
        <v>-245.23899999999998</v>
      </c>
      <c r="J80">
        <v>-339.99</v>
      </c>
      <c r="K80" s="2">
        <f t="shared" si="3"/>
        <v>94.751000000000033</v>
      </c>
      <c r="L80" s="2" t="s">
        <v>22</v>
      </c>
      <c r="M80" s="2">
        <f>IF(TI19294_gegevens_monstervakken3[[#This Row],[Type]]="Smal",70,IF(TI19294_gegevens_monstervakken3[[#This Row],[Type]]="Breed",100,0))</f>
        <v>100</v>
      </c>
      <c r="N8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0" s="37">
        <f t="shared" si="4"/>
        <v>0.44761000000000023</v>
      </c>
      <c r="P80" s="2">
        <v>318</v>
      </c>
      <c r="Q80" s="53">
        <v>181.26</v>
      </c>
      <c r="R80" s="4">
        <f t="shared" si="5"/>
        <v>142.33998000000008</v>
      </c>
      <c r="S80" s="2" t="s">
        <v>63</v>
      </c>
      <c r="T80" s="7"/>
      <c r="U80" s="2" t="s">
        <v>7</v>
      </c>
      <c r="V80" s="2" t="s">
        <v>64</v>
      </c>
    </row>
    <row r="81" spans="1:22" x14ac:dyDescent="0.25">
      <c r="A81" s="2" t="s">
        <v>84</v>
      </c>
      <c r="B81" s="2" t="s">
        <v>75</v>
      </c>
      <c r="E81" s="2">
        <v>-196</v>
      </c>
      <c r="F81" s="2">
        <v>-190</v>
      </c>
      <c r="G81" s="46">
        <v>-257</v>
      </c>
      <c r="H81" s="46">
        <v>-331</v>
      </c>
      <c r="I81">
        <v>-253.559</v>
      </c>
      <c r="J81">
        <v>-351.45300000000003</v>
      </c>
      <c r="K81" s="2">
        <f t="shared" si="3"/>
        <v>97.894000000000034</v>
      </c>
      <c r="L81" s="2" t="s">
        <v>5</v>
      </c>
      <c r="M81" s="2"/>
      <c r="N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-351.45300000000003</v>
      </c>
      <c r="O81" s="37">
        <f t="shared" si="4"/>
        <v>0.97894000000000037</v>
      </c>
      <c r="P81" s="2">
        <v>575</v>
      </c>
      <c r="Q81" s="53">
        <v>425.5</v>
      </c>
      <c r="R81" s="4">
        <f t="shared" si="5"/>
        <v>562.8905000000002</v>
      </c>
      <c r="S81" s="2" t="s">
        <v>63</v>
      </c>
      <c r="T81" s="7"/>
      <c r="U81" s="2" t="s">
        <v>7</v>
      </c>
      <c r="V81" s="2" t="s">
        <v>64</v>
      </c>
    </row>
    <row r="82" spans="1:22" x14ac:dyDescent="0.25">
      <c r="A82" s="2" t="s">
        <v>85</v>
      </c>
      <c r="B82" s="2" t="s">
        <v>86</v>
      </c>
      <c r="E82" s="2">
        <v>-196</v>
      </c>
      <c r="F82" s="2">
        <v>-190</v>
      </c>
      <c r="G82" s="46">
        <v>-199</v>
      </c>
      <c r="H82" s="46">
        <v>-342</v>
      </c>
      <c r="I82">
        <v>-238.27600000000001</v>
      </c>
      <c r="J82">
        <v>-324.8</v>
      </c>
      <c r="K82" s="2">
        <f t="shared" si="3"/>
        <v>86.524000000000001</v>
      </c>
      <c r="L82" s="2" t="s">
        <v>22</v>
      </c>
      <c r="M82" s="2">
        <f>IF(TI19294_gegevens_monstervakken3[[#This Row],[Type]]="Smal",70,IF(TI19294_gegevens_monstervakken3[[#This Row],[Type]]="Breed",100,0))</f>
        <v>100</v>
      </c>
      <c r="N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2" s="37">
        <f t="shared" si="4"/>
        <v>0.51723999999999992</v>
      </c>
      <c r="P82" s="2">
        <v>402</v>
      </c>
      <c r="Q82" s="53">
        <v>365.82</v>
      </c>
      <c r="R82" s="4">
        <f t="shared" si="5"/>
        <v>207.93047999999996</v>
      </c>
      <c r="S82" s="2" t="s">
        <v>63</v>
      </c>
      <c r="T82" s="7"/>
      <c r="U82" s="2" t="s">
        <v>7</v>
      </c>
      <c r="V82" s="2" t="s">
        <v>64</v>
      </c>
    </row>
    <row r="83" spans="1:22" x14ac:dyDescent="0.25">
      <c r="A83" s="2" t="s">
        <v>87</v>
      </c>
      <c r="B83" s="2" t="s">
        <v>86</v>
      </c>
      <c r="E83" s="2">
        <v>-196</v>
      </c>
      <c r="F83" s="2">
        <v>-190</v>
      </c>
      <c r="G83" s="46">
        <v>-199</v>
      </c>
      <c r="H83" s="46">
        <v>-314</v>
      </c>
      <c r="I83">
        <v>-215.31699999999998</v>
      </c>
      <c r="J83">
        <v>-290.3</v>
      </c>
      <c r="K83" s="2">
        <f t="shared" si="3"/>
        <v>74.983000000000033</v>
      </c>
      <c r="L83" s="2" t="s">
        <v>22</v>
      </c>
      <c r="M83" s="2">
        <f>IF(TI19294_gegevens_monstervakken3[[#This Row],[Type]]="Smal",70,IF(TI19294_gegevens_monstervakken3[[#This Row],[Type]]="Breed",100,0))</f>
        <v>100</v>
      </c>
      <c r="N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-290.3</v>
      </c>
      <c r="O83" s="37">
        <f t="shared" si="4"/>
        <v>0.74983000000000033</v>
      </c>
      <c r="P83" s="2">
        <v>363</v>
      </c>
      <c r="Q83" s="53">
        <v>330.33</v>
      </c>
      <c r="R83" s="4">
        <f t="shared" si="5"/>
        <v>272.18829000000011</v>
      </c>
      <c r="S83" s="2" t="s">
        <v>63</v>
      </c>
      <c r="T83" s="7"/>
      <c r="U83" s="2" t="s">
        <v>7</v>
      </c>
      <c r="V83" s="2" t="s">
        <v>64</v>
      </c>
    </row>
    <row r="84" spans="1:22" x14ac:dyDescent="0.25">
      <c r="A84" s="2" t="s">
        <v>88</v>
      </c>
      <c r="B84" s="2" t="s">
        <v>86</v>
      </c>
      <c r="E84" s="2">
        <v>-196</v>
      </c>
      <c r="F84" s="2">
        <v>-190</v>
      </c>
      <c r="G84" s="46">
        <v>-199</v>
      </c>
      <c r="H84" s="46">
        <v>-312</v>
      </c>
      <c r="I84">
        <v>-238.28200000000001</v>
      </c>
      <c r="J84">
        <v>-353.60200000000003</v>
      </c>
      <c r="K84" s="2">
        <f t="shared" si="3"/>
        <v>115.32000000000002</v>
      </c>
      <c r="L84" s="2" t="s">
        <v>22</v>
      </c>
      <c r="M84" s="2">
        <f>IF(TI19294_gegevens_monstervakken3[[#This Row],[Type]]="Smal",70,IF(TI19294_gegevens_monstervakken3[[#This Row],[Type]]="Breed",100,0))</f>
        <v>100</v>
      </c>
      <c r="N8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4" s="37">
        <f t="shared" si="4"/>
        <v>0.51717999999999986</v>
      </c>
      <c r="P84" s="2">
        <v>809</v>
      </c>
      <c r="Q84" s="53">
        <v>736.19</v>
      </c>
      <c r="R84" s="4">
        <f t="shared" si="5"/>
        <v>418.39861999999988</v>
      </c>
      <c r="S84" s="2" t="s">
        <v>63</v>
      </c>
      <c r="T84" s="7"/>
      <c r="U84" s="2" t="s">
        <v>7</v>
      </c>
      <c r="V84" s="2" t="s">
        <v>64</v>
      </c>
    </row>
    <row r="85" spans="1:22" x14ac:dyDescent="0.25">
      <c r="A85" s="2" t="s">
        <v>89</v>
      </c>
      <c r="B85" s="2" t="s">
        <v>86</v>
      </c>
      <c r="E85" s="2">
        <v>-196</v>
      </c>
      <c r="F85" s="2">
        <v>-190</v>
      </c>
      <c r="G85" s="46">
        <v>-197</v>
      </c>
      <c r="H85" s="46">
        <v>-338</v>
      </c>
      <c r="I85">
        <v>-233.36100000000002</v>
      </c>
      <c r="J85">
        <v>-318.685</v>
      </c>
      <c r="K85" s="2">
        <f t="shared" si="3"/>
        <v>85.323999999999984</v>
      </c>
      <c r="L85" s="2" t="s">
        <v>22</v>
      </c>
      <c r="M85" s="2">
        <f>IF(TI19294_gegevens_monstervakken3[[#This Row],[Type]]="Smal",70,IF(TI19294_gegevens_monstervakken3[[#This Row],[Type]]="Breed",100,0))</f>
        <v>100</v>
      </c>
      <c r="N8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5" s="37">
        <f t="shared" si="4"/>
        <v>0.56638999999999984</v>
      </c>
      <c r="P85" s="2">
        <v>380</v>
      </c>
      <c r="Q85" s="53">
        <v>353.40000000000003</v>
      </c>
      <c r="R85" s="4">
        <f t="shared" si="5"/>
        <v>215.22819999999993</v>
      </c>
      <c r="S85" s="2" t="s">
        <v>63</v>
      </c>
      <c r="T85" s="7"/>
      <c r="U85" s="2" t="s">
        <v>7</v>
      </c>
      <c r="V85" s="2" t="s">
        <v>64</v>
      </c>
    </row>
    <row r="86" spans="1:22" x14ac:dyDescent="0.25">
      <c r="A86" s="2" t="s">
        <v>90</v>
      </c>
      <c r="B86" s="2" t="s">
        <v>86</v>
      </c>
      <c r="E86" s="2">
        <v>-196</v>
      </c>
      <c r="F86" s="2">
        <v>-190</v>
      </c>
      <c r="G86" s="46">
        <v>-198</v>
      </c>
      <c r="H86" s="46">
        <v>-313</v>
      </c>
      <c r="I86">
        <v>-237.78</v>
      </c>
      <c r="J86">
        <v>-336.07</v>
      </c>
      <c r="K86" s="2">
        <f t="shared" si="3"/>
        <v>98.289999999999992</v>
      </c>
      <c r="L86" s="2" t="s">
        <v>22</v>
      </c>
      <c r="M86" s="2">
        <f>IF(TI19294_gegevens_monstervakken3[[#This Row],[Type]]="Smal",70,IF(TI19294_gegevens_monstervakken3[[#This Row],[Type]]="Breed",100,0))</f>
        <v>100</v>
      </c>
      <c r="N8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6" s="37">
        <f t="shared" si="4"/>
        <v>0.5222</v>
      </c>
      <c r="P86" s="2">
        <v>324</v>
      </c>
      <c r="Q86" s="53">
        <v>298.08000000000004</v>
      </c>
      <c r="R86" s="4">
        <f t="shared" si="5"/>
        <v>169.19280000000001</v>
      </c>
      <c r="S86" s="2" t="s">
        <v>63</v>
      </c>
      <c r="T86" s="7"/>
      <c r="U86" s="2" t="s">
        <v>7</v>
      </c>
      <c r="V86" s="2" t="s">
        <v>64</v>
      </c>
    </row>
    <row r="87" spans="1:22" x14ac:dyDescent="0.25">
      <c r="A87" s="2" t="s">
        <v>91</v>
      </c>
      <c r="B87" s="2" t="s">
        <v>86</v>
      </c>
      <c r="C87" s="21" t="s">
        <v>648</v>
      </c>
      <c r="E87" s="2">
        <v>-196</v>
      </c>
      <c r="F87" s="2">
        <v>-190</v>
      </c>
      <c r="G87" s="46">
        <v>-201</v>
      </c>
      <c r="H87" s="46">
        <v>-317</v>
      </c>
      <c r="I87" s="25">
        <v>-201</v>
      </c>
      <c r="J87" s="25">
        <v>-317</v>
      </c>
      <c r="K87" s="2">
        <f t="shared" si="3"/>
        <v>116</v>
      </c>
      <c r="L87" s="2" t="s">
        <v>22</v>
      </c>
      <c r="M87" s="2">
        <f>IF(TI19294_gegevens_monstervakken3[[#This Row],[Type]]="Smal",70,IF(TI19294_gegevens_monstervakken3[[#This Row],[Type]]="Breed",100,0))</f>
        <v>100</v>
      </c>
      <c r="N8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7" s="37">
        <f t="shared" si="4"/>
        <v>0.89</v>
      </c>
      <c r="P87" s="2">
        <v>522</v>
      </c>
      <c r="Q87" s="53">
        <v>464.58</v>
      </c>
      <c r="R87" s="4">
        <f t="shared" si="5"/>
        <v>0</v>
      </c>
      <c r="S87" s="2" t="s">
        <v>63</v>
      </c>
      <c r="T87" s="7"/>
      <c r="U87" s="2" t="s">
        <v>7</v>
      </c>
      <c r="V87" s="2" t="s">
        <v>64</v>
      </c>
    </row>
    <row r="88" spans="1:22" x14ac:dyDescent="0.25">
      <c r="A88" s="2" t="s">
        <v>92</v>
      </c>
      <c r="B88" s="2" t="s">
        <v>86</v>
      </c>
      <c r="E88" s="2">
        <v>-196</v>
      </c>
      <c r="F88" s="2">
        <v>-190</v>
      </c>
      <c r="G88" s="46">
        <v>-199</v>
      </c>
      <c r="H88" s="46">
        <v>-348</v>
      </c>
      <c r="I88">
        <v>-232.95599999999999</v>
      </c>
      <c r="J88">
        <v>-323.04699999999997</v>
      </c>
      <c r="K88" s="2">
        <f t="shared" si="3"/>
        <v>90.09099999999998</v>
      </c>
      <c r="L88" s="2" t="s">
        <v>22</v>
      </c>
      <c r="M88" s="2">
        <f>IF(TI19294_gegevens_monstervakken3[[#This Row],[Type]]="Smal",70,IF(TI19294_gegevens_monstervakken3[[#This Row],[Type]]="Breed",100,0))</f>
        <v>100</v>
      </c>
      <c r="N8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8" s="37">
        <f t="shared" si="4"/>
        <v>0.57044000000000006</v>
      </c>
      <c r="P88" s="2">
        <v>373</v>
      </c>
      <c r="Q88" s="53">
        <v>339.43</v>
      </c>
      <c r="R88" s="4">
        <f t="shared" si="5"/>
        <v>212.77412000000001</v>
      </c>
      <c r="S88" s="2" t="s">
        <v>63</v>
      </c>
      <c r="T88" s="7"/>
      <c r="U88" s="2" t="s">
        <v>7</v>
      </c>
      <c r="V88" s="2" t="s">
        <v>64</v>
      </c>
    </row>
    <row r="89" spans="1:22" x14ac:dyDescent="0.25">
      <c r="A89" s="2" t="s">
        <v>93</v>
      </c>
      <c r="B89" s="2" t="s">
        <v>86</v>
      </c>
      <c r="E89" s="2">
        <v>-196</v>
      </c>
      <c r="F89" s="2">
        <v>-190</v>
      </c>
      <c r="G89" s="46">
        <v>-198</v>
      </c>
      <c r="H89" s="46">
        <v>-344</v>
      </c>
      <c r="I89">
        <v>-243.76900000000001</v>
      </c>
      <c r="J89">
        <v>-361.99799999999999</v>
      </c>
      <c r="K89" s="2">
        <f t="shared" si="3"/>
        <v>118.22899999999998</v>
      </c>
      <c r="L89" s="2" t="s">
        <v>22</v>
      </c>
      <c r="M89" s="2">
        <f>IF(TI19294_gegevens_monstervakken3[[#This Row],[Type]]="Smal",70,IF(TI19294_gegevens_monstervakken3[[#This Row],[Type]]="Breed",100,0))</f>
        <v>100</v>
      </c>
      <c r="N8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89" s="37">
        <f t="shared" si="4"/>
        <v>0.46230999999999994</v>
      </c>
      <c r="P89" s="2">
        <v>497</v>
      </c>
      <c r="Q89" s="53">
        <v>457.24</v>
      </c>
      <c r="R89" s="4">
        <f t="shared" si="5"/>
        <v>229.76806999999997</v>
      </c>
      <c r="S89" s="2" t="s">
        <v>63</v>
      </c>
      <c r="T89" s="7"/>
      <c r="U89" s="2" t="s">
        <v>7</v>
      </c>
      <c r="V89" s="2" t="s">
        <v>64</v>
      </c>
    </row>
    <row r="90" spans="1:22" x14ac:dyDescent="0.25">
      <c r="A90" s="2" t="s">
        <v>94</v>
      </c>
      <c r="B90" s="2" t="s">
        <v>86</v>
      </c>
      <c r="E90" s="2">
        <v>-196</v>
      </c>
      <c r="F90" s="2">
        <v>-190</v>
      </c>
      <c r="G90" s="46">
        <v>-200</v>
      </c>
      <c r="H90" s="46">
        <v>-320</v>
      </c>
      <c r="I90">
        <v>-235.495</v>
      </c>
      <c r="J90">
        <v>-340.00400000000002</v>
      </c>
      <c r="K90" s="2">
        <f t="shared" si="3"/>
        <v>104.50900000000001</v>
      </c>
      <c r="L90" s="2" t="s">
        <v>22</v>
      </c>
      <c r="M90" s="2">
        <f>IF(TI19294_gegevens_monstervakken3[[#This Row],[Type]]="Smal",70,IF(TI19294_gegevens_monstervakken3[[#This Row],[Type]]="Breed",100,0))</f>
        <v>100</v>
      </c>
      <c r="N9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90" s="37">
        <f t="shared" si="4"/>
        <v>0.54504999999999992</v>
      </c>
      <c r="P90" s="2">
        <v>634</v>
      </c>
      <c r="Q90" s="53">
        <v>570.6</v>
      </c>
      <c r="R90" s="4">
        <f t="shared" si="5"/>
        <v>345.56169999999997</v>
      </c>
      <c r="S90" s="2" t="s">
        <v>63</v>
      </c>
      <c r="T90" s="7"/>
      <c r="U90" s="2" t="s">
        <v>7</v>
      </c>
      <c r="V90" s="2" t="s">
        <v>64</v>
      </c>
    </row>
    <row r="91" spans="1:22" x14ac:dyDescent="0.25">
      <c r="A91" s="2" t="s">
        <v>95</v>
      </c>
      <c r="B91" s="2" t="s">
        <v>86</v>
      </c>
      <c r="E91" s="2">
        <v>-196</v>
      </c>
      <c r="F91" s="2">
        <v>-190</v>
      </c>
      <c r="G91" s="46">
        <v>-199</v>
      </c>
      <c r="H91" s="46">
        <v>-309</v>
      </c>
      <c r="I91">
        <v>-236.03700000000001</v>
      </c>
      <c r="J91">
        <v>-327.80399999999997</v>
      </c>
      <c r="K91" s="2">
        <f t="shared" si="3"/>
        <v>91.766999999999967</v>
      </c>
      <c r="L91" s="2" t="s">
        <v>22</v>
      </c>
      <c r="M91" s="2">
        <f>IF(TI19294_gegevens_monstervakken3[[#This Row],[Type]]="Smal",70,IF(TI19294_gegevens_monstervakken3[[#This Row],[Type]]="Breed",100,0))</f>
        <v>100</v>
      </c>
      <c r="N9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91" s="37">
        <f t="shared" si="4"/>
        <v>0.53962999999999994</v>
      </c>
      <c r="P91" s="2">
        <v>640</v>
      </c>
      <c r="Q91" s="53">
        <v>582.4</v>
      </c>
      <c r="R91" s="4">
        <f t="shared" si="5"/>
        <v>345.36319999999995</v>
      </c>
      <c r="S91" s="2" t="s">
        <v>63</v>
      </c>
      <c r="T91" s="7"/>
      <c r="U91" s="2" t="s">
        <v>7</v>
      </c>
      <c r="V91" s="2" t="s">
        <v>64</v>
      </c>
    </row>
    <row r="92" spans="1:22" x14ac:dyDescent="0.25">
      <c r="A92" s="2" t="s">
        <v>96</v>
      </c>
      <c r="B92" s="2" t="s">
        <v>97</v>
      </c>
      <c r="C92" s="7" t="s">
        <v>648</v>
      </c>
      <c r="E92" s="2">
        <v>-196</v>
      </c>
      <c r="F92" s="2">
        <v>-190</v>
      </c>
      <c r="G92" s="46">
        <v>-218</v>
      </c>
      <c r="H92" s="46">
        <v>-304</v>
      </c>
      <c r="I92">
        <v>-254.41699999999997</v>
      </c>
      <c r="J92">
        <v>-339.392</v>
      </c>
      <c r="K92" s="2">
        <f t="shared" si="3"/>
        <v>84.975000000000023</v>
      </c>
      <c r="L92" s="2" t="s">
        <v>5</v>
      </c>
      <c r="M92" s="2"/>
      <c r="N9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-339.392</v>
      </c>
      <c r="O92" s="37">
        <f t="shared" si="4"/>
        <v>0.84975000000000023</v>
      </c>
      <c r="P92" s="2">
        <v>254</v>
      </c>
      <c r="Q92" s="53">
        <v>0</v>
      </c>
      <c r="R92" s="4">
        <f t="shared" si="5"/>
        <v>0</v>
      </c>
      <c r="S92" s="2" t="s">
        <v>63</v>
      </c>
      <c r="T92" s="7"/>
      <c r="U92" s="2" t="s">
        <v>7</v>
      </c>
      <c r="V92" s="2" t="s">
        <v>8</v>
      </c>
    </row>
    <row r="93" spans="1:22" x14ac:dyDescent="0.25">
      <c r="A93" s="2" t="s">
        <v>98</v>
      </c>
      <c r="B93" s="2" t="s">
        <v>97</v>
      </c>
      <c r="E93" s="2">
        <v>-196</v>
      </c>
      <c r="F93" s="2">
        <v>-190</v>
      </c>
      <c r="G93" s="46">
        <v>-237</v>
      </c>
      <c r="H93" s="46">
        <v>-307</v>
      </c>
      <c r="I93">
        <v>-250.62099999999998</v>
      </c>
      <c r="J93">
        <v>-368.02000000000004</v>
      </c>
      <c r="K93" s="2">
        <f t="shared" si="3"/>
        <v>117.39900000000006</v>
      </c>
      <c r="L93" s="2" t="s">
        <v>5</v>
      </c>
      <c r="M93" s="2"/>
      <c r="N9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-368.02000000000004</v>
      </c>
      <c r="O93" s="37">
        <f t="shared" si="4"/>
        <v>1.1739900000000005</v>
      </c>
      <c r="P93" s="2">
        <v>480</v>
      </c>
      <c r="Q93" s="53">
        <v>336</v>
      </c>
      <c r="R93" s="4">
        <f t="shared" si="5"/>
        <v>563.51520000000028</v>
      </c>
      <c r="S93" s="2" t="s">
        <v>63</v>
      </c>
      <c r="T93" s="7"/>
      <c r="U93" s="2" t="s">
        <v>7</v>
      </c>
      <c r="V93" s="2" t="s">
        <v>8</v>
      </c>
    </row>
    <row r="94" spans="1:22" x14ac:dyDescent="0.25">
      <c r="A94" s="2" t="s">
        <v>99</v>
      </c>
      <c r="B94" s="2" t="s">
        <v>97</v>
      </c>
      <c r="E94" s="2">
        <v>-196</v>
      </c>
      <c r="F94" s="2">
        <v>-190</v>
      </c>
      <c r="G94" s="46">
        <v>-211</v>
      </c>
      <c r="H94" s="46">
        <v>-277</v>
      </c>
      <c r="I94">
        <v>-205.51400000000001</v>
      </c>
      <c r="J94">
        <v>-235.44800000000001</v>
      </c>
      <c r="K94" s="2">
        <f t="shared" si="3"/>
        <v>29.933999999999997</v>
      </c>
      <c r="L94" s="2" t="s">
        <v>5</v>
      </c>
      <c r="M94" s="2"/>
      <c r="N9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-235.44800000000001</v>
      </c>
      <c r="O94" s="37">
        <f t="shared" si="4"/>
        <v>0.29933999999999999</v>
      </c>
      <c r="P94" s="2">
        <v>372</v>
      </c>
      <c r="Q94" s="53">
        <v>245.52</v>
      </c>
      <c r="R94" s="4">
        <f t="shared" si="5"/>
        <v>111.35448</v>
      </c>
      <c r="S94" s="2" t="s">
        <v>63</v>
      </c>
      <c r="T94" s="7"/>
      <c r="U94" s="2" t="s">
        <v>7</v>
      </c>
      <c r="V94" s="2" t="s">
        <v>8</v>
      </c>
    </row>
    <row r="95" spans="1:22" x14ac:dyDescent="0.25">
      <c r="A95" s="2" t="s">
        <v>100</v>
      </c>
      <c r="B95" s="2" t="s">
        <v>97</v>
      </c>
      <c r="C95" s="7" t="s">
        <v>648</v>
      </c>
      <c r="E95" s="2">
        <v>-196</v>
      </c>
      <c r="F95" s="2">
        <v>-190</v>
      </c>
      <c r="G95" s="46">
        <v>-205</v>
      </c>
      <c r="H95" s="46">
        <v>-297</v>
      </c>
      <c r="I95">
        <v>-269.19599999999997</v>
      </c>
      <c r="J95">
        <v>-338.41500000000002</v>
      </c>
      <c r="K95" s="2">
        <f t="shared" si="3"/>
        <v>69.219000000000051</v>
      </c>
      <c r="L95" s="2" t="s">
        <v>5</v>
      </c>
      <c r="M95" s="2"/>
      <c r="N9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-338.41500000000002</v>
      </c>
      <c r="O95" s="37">
        <f t="shared" si="4"/>
        <v>0.69219000000000053</v>
      </c>
      <c r="P95" s="2">
        <v>331</v>
      </c>
      <c r="Q95" s="53">
        <v>0</v>
      </c>
      <c r="R95" s="4">
        <f t="shared" si="5"/>
        <v>0</v>
      </c>
      <c r="S95" s="2" t="s">
        <v>63</v>
      </c>
      <c r="T95" s="7"/>
      <c r="U95" s="2" t="s">
        <v>7</v>
      </c>
      <c r="V95" s="2" t="s">
        <v>8</v>
      </c>
    </row>
    <row r="96" spans="1:22" x14ac:dyDescent="0.25">
      <c r="A96" s="2" t="s">
        <v>101</v>
      </c>
      <c r="B96" s="2" t="s">
        <v>97</v>
      </c>
      <c r="E96" s="2">
        <v>-196</v>
      </c>
      <c r="F96" s="2">
        <v>-190</v>
      </c>
      <c r="G96" s="46">
        <v>-227</v>
      </c>
      <c r="H96" s="46">
        <v>-315</v>
      </c>
      <c r="I96">
        <v>-248.828</v>
      </c>
      <c r="J96">
        <v>-337.89299999999997</v>
      </c>
      <c r="K96" s="2">
        <f t="shared" si="3"/>
        <v>89.064999999999969</v>
      </c>
      <c r="L96" s="2" t="s">
        <v>5</v>
      </c>
      <c r="M96" s="2"/>
      <c r="N9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-337.89299999999997</v>
      </c>
      <c r="O96" s="37">
        <f t="shared" si="4"/>
        <v>0.89064999999999972</v>
      </c>
      <c r="P96" s="2">
        <v>331</v>
      </c>
      <c r="Q96" s="53">
        <v>291.28000000000003</v>
      </c>
      <c r="R96" s="4">
        <f t="shared" si="5"/>
        <v>294.80514999999991</v>
      </c>
      <c r="S96" s="2" t="s">
        <v>63</v>
      </c>
      <c r="T96" s="7"/>
      <c r="U96" s="2" t="s">
        <v>7</v>
      </c>
      <c r="V96" s="2" t="s">
        <v>8</v>
      </c>
    </row>
    <row r="97" spans="1:22" x14ac:dyDescent="0.25">
      <c r="A97" s="2" t="s">
        <v>102</v>
      </c>
      <c r="B97" s="2" t="s">
        <v>97</v>
      </c>
      <c r="C97" s="7" t="s">
        <v>648</v>
      </c>
      <c r="E97" s="2">
        <v>-196</v>
      </c>
      <c r="F97" s="2">
        <v>-190</v>
      </c>
      <c r="G97" s="46">
        <v>-207</v>
      </c>
      <c r="H97" s="46">
        <v>-267</v>
      </c>
      <c r="I97">
        <v>-247.524</v>
      </c>
      <c r="J97">
        <v>-331.98099999999999</v>
      </c>
      <c r="K97" s="2">
        <f t="shared" si="3"/>
        <v>84.456999999999994</v>
      </c>
      <c r="L97" s="2" t="s">
        <v>5</v>
      </c>
      <c r="M97" s="2"/>
      <c r="N9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-331.98099999999999</v>
      </c>
      <c r="O97" s="37">
        <f t="shared" si="4"/>
        <v>0.84456999999999993</v>
      </c>
      <c r="P97" s="2">
        <v>305</v>
      </c>
      <c r="Q97" s="53">
        <v>0</v>
      </c>
      <c r="R97" s="4">
        <f t="shared" si="5"/>
        <v>0</v>
      </c>
      <c r="S97" s="2" t="s">
        <v>63</v>
      </c>
      <c r="T97" s="7"/>
      <c r="U97" s="2" t="s">
        <v>7</v>
      </c>
      <c r="V97" s="2" t="s">
        <v>8</v>
      </c>
    </row>
    <row r="98" spans="1:22" x14ac:dyDescent="0.25">
      <c r="A98" s="2" t="s">
        <v>103</v>
      </c>
      <c r="B98" s="2" t="s">
        <v>97</v>
      </c>
      <c r="E98" s="2">
        <v>-196</v>
      </c>
      <c r="F98" s="2">
        <v>-190</v>
      </c>
      <c r="G98" s="46">
        <v>-235</v>
      </c>
      <c r="H98" s="46">
        <v>-339</v>
      </c>
      <c r="I98">
        <v>-252.93800000000002</v>
      </c>
      <c r="J98">
        <v>-362.33499999999998</v>
      </c>
      <c r="K98" s="2">
        <f t="shared" si="3"/>
        <v>109.39699999999996</v>
      </c>
      <c r="L98" s="2" t="s">
        <v>5</v>
      </c>
      <c r="M98" s="2"/>
      <c r="N9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-362.33499999999998</v>
      </c>
      <c r="O98" s="37">
        <f t="shared" si="4"/>
        <v>1.0939699999999997</v>
      </c>
      <c r="P98" s="2">
        <v>421</v>
      </c>
      <c r="Q98" s="53">
        <v>437.84000000000003</v>
      </c>
      <c r="R98" s="4">
        <f t="shared" si="5"/>
        <v>460.56136999999984</v>
      </c>
      <c r="S98" s="2" t="s">
        <v>63</v>
      </c>
      <c r="T98" s="7"/>
      <c r="U98" s="2" t="s">
        <v>7</v>
      </c>
      <c r="V98" s="2" t="s">
        <v>8</v>
      </c>
    </row>
    <row r="99" spans="1:22" x14ac:dyDescent="0.25">
      <c r="A99" s="2" t="s">
        <v>104</v>
      </c>
      <c r="B99" s="2" t="s">
        <v>97</v>
      </c>
      <c r="E99" s="2">
        <v>-196</v>
      </c>
      <c r="F99" s="2">
        <v>-190</v>
      </c>
      <c r="G99" s="46">
        <v>-232</v>
      </c>
      <c r="H99" s="46">
        <v>-328</v>
      </c>
      <c r="I99">
        <v>-212.65</v>
      </c>
      <c r="J99">
        <v>-272.42500000000001</v>
      </c>
      <c r="K99" s="2">
        <f t="shared" si="3"/>
        <v>59.775000000000006</v>
      </c>
      <c r="L99" s="2" t="s">
        <v>5</v>
      </c>
      <c r="M99" s="2"/>
      <c r="N9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-272.42500000000001</v>
      </c>
      <c r="O99" s="37">
        <f t="shared" si="4"/>
        <v>0.59775</v>
      </c>
      <c r="P99" s="2">
        <v>361</v>
      </c>
      <c r="Q99" s="53">
        <v>346.56</v>
      </c>
      <c r="R99" s="4">
        <f t="shared" si="5"/>
        <v>215.78774999999999</v>
      </c>
      <c r="S99" s="2" t="s">
        <v>63</v>
      </c>
      <c r="T99" s="7"/>
      <c r="U99" s="2" t="s">
        <v>7</v>
      </c>
      <c r="V99" s="2" t="s">
        <v>8</v>
      </c>
    </row>
    <row r="100" spans="1:22" x14ac:dyDescent="0.25">
      <c r="A100" s="2" t="s">
        <v>105</v>
      </c>
      <c r="B100" s="2" t="s">
        <v>97</v>
      </c>
      <c r="E100" s="2">
        <v>-196</v>
      </c>
      <c r="F100" s="2">
        <v>-190</v>
      </c>
      <c r="G100" s="46">
        <v>-220</v>
      </c>
      <c r="H100" s="46">
        <v>-289</v>
      </c>
      <c r="I100">
        <v>-228.98999999999998</v>
      </c>
      <c r="J100">
        <v>-330.20400000000001</v>
      </c>
      <c r="K100" s="2">
        <f t="shared" si="3"/>
        <v>101.21400000000003</v>
      </c>
      <c r="L100" s="2" t="s">
        <v>22</v>
      </c>
      <c r="M100" s="2">
        <f>IF(TI19294_gegevens_monstervakken3[[#This Row],[Type]]="Smal",70,IF(TI19294_gegevens_monstervakken3[[#This Row],[Type]]="Breed",100,0))</f>
        <v>100</v>
      </c>
      <c r="N10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00" s="37">
        <f t="shared" si="4"/>
        <v>0.6101000000000002</v>
      </c>
      <c r="P100" s="2">
        <v>582</v>
      </c>
      <c r="Q100" s="53">
        <v>401.58</v>
      </c>
      <c r="R100" s="4">
        <f t="shared" si="5"/>
        <v>355.07820000000009</v>
      </c>
      <c r="S100" s="2" t="s">
        <v>63</v>
      </c>
      <c r="T100" s="7"/>
      <c r="U100" s="2" t="s">
        <v>7</v>
      </c>
      <c r="V100" s="2" t="s">
        <v>8</v>
      </c>
    </row>
    <row r="101" spans="1:22" x14ac:dyDescent="0.25">
      <c r="A101" s="2" t="s">
        <v>106</v>
      </c>
      <c r="B101" s="2" t="s">
        <v>97</v>
      </c>
      <c r="C101" s="7" t="s">
        <v>648</v>
      </c>
      <c r="E101" s="2">
        <v>-196</v>
      </c>
      <c r="F101" s="2">
        <v>-190</v>
      </c>
      <c r="G101" s="46">
        <v>-246</v>
      </c>
      <c r="H101" s="46">
        <v>-326</v>
      </c>
      <c r="I101">
        <v>-273.99399999999997</v>
      </c>
      <c r="J101">
        <v>-394.45400000000001</v>
      </c>
      <c r="K101" s="2">
        <f t="shared" si="3"/>
        <v>120.46000000000004</v>
      </c>
      <c r="L101" s="2" t="s">
        <v>5</v>
      </c>
      <c r="M101" s="2"/>
      <c r="N10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-394.45400000000001</v>
      </c>
      <c r="O101" s="37">
        <f t="shared" si="4"/>
        <v>1.2046000000000003</v>
      </c>
      <c r="P101" s="2">
        <v>369</v>
      </c>
      <c r="Q101" s="53">
        <v>0</v>
      </c>
      <c r="R101" s="4">
        <f t="shared" si="5"/>
        <v>0</v>
      </c>
      <c r="S101" s="2" t="s">
        <v>63</v>
      </c>
      <c r="T101" s="7"/>
      <c r="U101" s="2" t="s">
        <v>7</v>
      </c>
      <c r="V101" s="2" t="s">
        <v>8</v>
      </c>
    </row>
    <row r="102" spans="1:22" x14ac:dyDescent="0.25">
      <c r="A102" s="2" t="s">
        <v>107</v>
      </c>
      <c r="B102" s="2" t="s">
        <v>108</v>
      </c>
      <c r="E102" s="2">
        <v>-196</v>
      </c>
      <c r="F102" s="2">
        <v>-190</v>
      </c>
      <c r="G102" s="46">
        <v>-223</v>
      </c>
      <c r="H102" s="46">
        <v>-330</v>
      </c>
      <c r="I102">
        <v>-244.01400000000001</v>
      </c>
      <c r="J102">
        <v>-353.08000000000004</v>
      </c>
      <c r="K102" s="2">
        <f t="shared" si="3"/>
        <v>109.06600000000003</v>
      </c>
      <c r="L102" s="2" t="s">
        <v>22</v>
      </c>
      <c r="M102" s="2">
        <f>IF(TI19294_gegevens_monstervakken3[[#This Row],[Type]]="Smal",70,IF(TI19294_gegevens_monstervakken3[[#This Row],[Type]]="Breed",100,0))</f>
        <v>100</v>
      </c>
      <c r="N10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02" s="37">
        <f t="shared" si="4"/>
        <v>0.45985999999999988</v>
      </c>
      <c r="P102" s="2">
        <v>523</v>
      </c>
      <c r="Q102" s="53">
        <v>350.41</v>
      </c>
      <c r="R102" s="4">
        <f t="shared" si="5"/>
        <v>240.50677999999994</v>
      </c>
      <c r="S102" s="2" t="s">
        <v>63</v>
      </c>
      <c r="T102" s="7"/>
      <c r="U102" s="2" t="s">
        <v>7</v>
      </c>
      <c r="V102" s="2" t="s">
        <v>64</v>
      </c>
    </row>
    <row r="103" spans="1:22" x14ac:dyDescent="0.25">
      <c r="A103" s="2" t="s">
        <v>109</v>
      </c>
      <c r="B103" s="2" t="s">
        <v>108</v>
      </c>
      <c r="E103" s="2">
        <v>-196</v>
      </c>
      <c r="F103" s="2">
        <v>-190</v>
      </c>
      <c r="G103" s="46">
        <v>-236</v>
      </c>
      <c r="H103" s="46">
        <v>-281</v>
      </c>
      <c r="I103">
        <v>-213.81</v>
      </c>
      <c r="J103">
        <v>-289.75599999999997</v>
      </c>
      <c r="K103" s="2">
        <f t="shared" si="3"/>
        <v>75.94599999999997</v>
      </c>
      <c r="L103" s="2" t="s">
        <v>22</v>
      </c>
      <c r="M103" s="2">
        <f>IF(TI19294_gegevens_monstervakken3[[#This Row],[Type]]="Smal",70,IF(TI19294_gegevens_monstervakken3[[#This Row],[Type]]="Breed",100,0))</f>
        <v>100</v>
      </c>
      <c r="N10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-289.75599999999997</v>
      </c>
      <c r="O103" s="37">
        <f t="shared" si="4"/>
        <v>0.75945999999999969</v>
      </c>
      <c r="P103" s="2">
        <v>477</v>
      </c>
      <c r="Q103" s="53">
        <v>214.65</v>
      </c>
      <c r="R103" s="4">
        <f t="shared" si="5"/>
        <v>362.26241999999985</v>
      </c>
      <c r="S103" s="2" t="s">
        <v>63</v>
      </c>
      <c r="T103" s="7"/>
      <c r="U103" s="2" t="s">
        <v>7</v>
      </c>
      <c r="V103" s="2" t="s">
        <v>64</v>
      </c>
    </row>
    <row r="104" spans="1:22" x14ac:dyDescent="0.25">
      <c r="A104" s="2" t="s">
        <v>110</v>
      </c>
      <c r="B104" s="2" t="s">
        <v>108</v>
      </c>
      <c r="E104" s="2">
        <v>-196</v>
      </c>
      <c r="F104" s="2">
        <v>-190</v>
      </c>
      <c r="G104" s="46">
        <v>-205</v>
      </c>
      <c r="H104" s="46">
        <v>-249</v>
      </c>
      <c r="I104">
        <v>-216.023</v>
      </c>
      <c r="J104">
        <v>-299.58999999999997</v>
      </c>
      <c r="K104" s="2">
        <f t="shared" si="3"/>
        <v>83.566999999999979</v>
      </c>
      <c r="L104" s="2" t="s">
        <v>22</v>
      </c>
      <c r="M104" s="2">
        <f>IF(TI19294_gegevens_monstervakken3[[#This Row],[Type]]="Smal",70,IF(TI19294_gegevens_monstervakken3[[#This Row],[Type]]="Breed",100,0))</f>
        <v>100</v>
      </c>
      <c r="N104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-299.58999999999997</v>
      </c>
      <c r="O104" s="37">
        <f t="shared" si="4"/>
        <v>0.8356699999999998</v>
      </c>
      <c r="P104" s="2">
        <v>475</v>
      </c>
      <c r="Q104" s="53">
        <v>209</v>
      </c>
      <c r="R104" s="4">
        <f t="shared" si="5"/>
        <v>396.94324999999992</v>
      </c>
      <c r="S104" s="2" t="s">
        <v>63</v>
      </c>
      <c r="T104" s="7"/>
      <c r="U104" s="2" t="s">
        <v>7</v>
      </c>
      <c r="V104" s="2" t="s">
        <v>64</v>
      </c>
    </row>
    <row r="105" spans="1:22" x14ac:dyDescent="0.25">
      <c r="A105" s="2" t="s">
        <v>111</v>
      </c>
      <c r="B105" s="2" t="s">
        <v>108</v>
      </c>
      <c r="E105" s="2">
        <v>-196</v>
      </c>
      <c r="F105" s="2">
        <v>-190</v>
      </c>
      <c r="G105" s="46">
        <v>-228</v>
      </c>
      <c r="H105" s="46">
        <v>-323</v>
      </c>
      <c r="I105">
        <v>-216.28799999999998</v>
      </c>
      <c r="J105">
        <v>-286.64400000000001</v>
      </c>
      <c r="K105" s="2">
        <f t="shared" si="3"/>
        <v>70.356000000000023</v>
      </c>
      <c r="L105" s="2" t="s">
        <v>22</v>
      </c>
      <c r="M105" s="2">
        <f>IF(TI19294_gegevens_monstervakken3[[#This Row],[Type]]="Smal",70,IF(TI19294_gegevens_monstervakken3[[#This Row],[Type]]="Breed",100,0))</f>
        <v>100</v>
      </c>
      <c r="N10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-286.64400000000001</v>
      </c>
      <c r="O105" s="37">
        <f t="shared" si="4"/>
        <v>0.70356000000000019</v>
      </c>
      <c r="P105" s="2">
        <v>401</v>
      </c>
      <c r="Q105" s="53">
        <v>248.62</v>
      </c>
      <c r="R105" s="4">
        <f t="shared" si="5"/>
        <v>282.12756000000007</v>
      </c>
      <c r="S105" s="2" t="s">
        <v>63</v>
      </c>
      <c r="T105" s="7"/>
      <c r="U105" s="2" t="s">
        <v>7</v>
      </c>
      <c r="V105" s="2" t="s">
        <v>64</v>
      </c>
    </row>
    <row r="106" spans="1:22" x14ac:dyDescent="0.25">
      <c r="A106" s="2" t="s">
        <v>112</v>
      </c>
      <c r="B106" s="2" t="s">
        <v>108</v>
      </c>
      <c r="E106" s="2">
        <v>-196</v>
      </c>
      <c r="F106" s="2">
        <v>-190</v>
      </c>
      <c r="G106" s="46">
        <v>-244</v>
      </c>
      <c r="H106" s="46">
        <v>-317</v>
      </c>
      <c r="I106">
        <v>-243.57099999999997</v>
      </c>
      <c r="J106">
        <v>-339.65600000000001</v>
      </c>
      <c r="K106" s="2">
        <f t="shared" si="3"/>
        <v>96.085000000000036</v>
      </c>
      <c r="L106" s="2" t="s">
        <v>5</v>
      </c>
      <c r="M106" s="2"/>
      <c r="N10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-339.65600000000001</v>
      </c>
      <c r="O106" s="37">
        <f t="shared" si="4"/>
        <v>0.96085000000000031</v>
      </c>
      <c r="P106" s="2">
        <v>497</v>
      </c>
      <c r="Q106" s="53">
        <v>362.81</v>
      </c>
      <c r="R106" s="4">
        <f t="shared" si="5"/>
        <v>477.54245000000014</v>
      </c>
      <c r="S106" s="2" t="s">
        <v>63</v>
      </c>
      <c r="T106" s="7"/>
      <c r="U106" s="2" t="s">
        <v>7</v>
      </c>
      <c r="V106" s="2" t="s">
        <v>64</v>
      </c>
    </row>
    <row r="107" spans="1:22" x14ac:dyDescent="0.25">
      <c r="A107" s="2" t="s">
        <v>113</v>
      </c>
      <c r="B107" s="2" t="s">
        <v>108</v>
      </c>
      <c r="C107" s="21" t="s">
        <v>648</v>
      </c>
      <c r="E107" s="2">
        <v>-196</v>
      </c>
      <c r="F107" s="2">
        <v>-190</v>
      </c>
      <c r="G107" s="46">
        <v>-237</v>
      </c>
      <c r="H107" s="46">
        <v>-325</v>
      </c>
      <c r="I107">
        <v>-242.767</v>
      </c>
      <c r="J107">
        <v>-349.875</v>
      </c>
      <c r="K107" s="2">
        <f t="shared" si="3"/>
        <v>107.108</v>
      </c>
      <c r="L107" s="2" t="s">
        <v>5</v>
      </c>
      <c r="M107" s="2"/>
      <c r="N10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-349.875</v>
      </c>
      <c r="O107" s="37">
        <f t="shared" si="4"/>
        <v>1.07108</v>
      </c>
      <c r="P107" s="2">
        <v>610</v>
      </c>
      <c r="Q107" s="53">
        <v>536.79999999999995</v>
      </c>
      <c r="R107" s="4">
        <f t="shared" si="5"/>
        <v>0</v>
      </c>
      <c r="S107" s="2" t="s">
        <v>63</v>
      </c>
      <c r="T107" s="7"/>
      <c r="U107" s="2" t="s">
        <v>7</v>
      </c>
      <c r="V107" s="2" t="s">
        <v>64</v>
      </c>
    </row>
    <row r="108" spans="1:22" x14ac:dyDescent="0.25">
      <c r="A108" s="2" t="s">
        <v>114</v>
      </c>
      <c r="B108" s="2" t="s">
        <v>108</v>
      </c>
      <c r="E108" s="2">
        <v>-196</v>
      </c>
      <c r="F108" s="2">
        <v>-190</v>
      </c>
      <c r="G108" s="46">
        <v>-200</v>
      </c>
      <c r="H108" s="46">
        <v>-235</v>
      </c>
      <c r="I108">
        <v>-231.07400000000001</v>
      </c>
      <c r="J108">
        <v>-294.41000000000003</v>
      </c>
      <c r="K108" s="2">
        <f t="shared" si="3"/>
        <v>63.336000000000013</v>
      </c>
      <c r="L108" s="2" t="s">
        <v>22</v>
      </c>
      <c r="M108" s="2">
        <f>IF(TI19294_gegevens_monstervakken3[[#This Row],[Type]]="Smal",70,IF(TI19294_gegevens_monstervakken3[[#This Row],[Type]]="Breed",100,0))</f>
        <v>100</v>
      </c>
      <c r="N108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-294.41000000000003</v>
      </c>
      <c r="O108" s="37">
        <f t="shared" si="4"/>
        <v>0.63336000000000015</v>
      </c>
      <c r="P108" s="2">
        <v>361</v>
      </c>
      <c r="Q108" s="53">
        <v>126.35</v>
      </c>
      <c r="R108" s="4">
        <f t="shared" si="5"/>
        <v>228.64296000000004</v>
      </c>
      <c r="S108" s="2" t="s">
        <v>63</v>
      </c>
      <c r="T108" s="7"/>
      <c r="U108" s="2" t="s">
        <v>7</v>
      </c>
      <c r="V108" s="2" t="s">
        <v>64</v>
      </c>
    </row>
    <row r="109" spans="1:22" x14ac:dyDescent="0.25">
      <c r="A109" s="2" t="s">
        <v>115</v>
      </c>
      <c r="B109" s="2" t="s">
        <v>108</v>
      </c>
      <c r="E109" s="2">
        <v>-196</v>
      </c>
      <c r="F109" s="2">
        <v>-190</v>
      </c>
      <c r="G109" s="46">
        <v>-231</v>
      </c>
      <c r="H109" s="46">
        <v>-327</v>
      </c>
      <c r="I109">
        <v>-218.4</v>
      </c>
      <c r="J109">
        <v>-316.81599999999997</v>
      </c>
      <c r="K109" s="2">
        <f t="shared" si="3"/>
        <v>98.415999999999968</v>
      </c>
      <c r="L109" s="2" t="s">
        <v>22</v>
      </c>
      <c r="M109" s="2">
        <f>IF(TI19294_gegevens_monstervakken3[[#This Row],[Type]]="Smal",70,IF(TI19294_gegevens_monstervakken3[[#This Row],[Type]]="Breed",100,0))</f>
        <v>100</v>
      </c>
      <c r="N10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09" s="37">
        <f t="shared" si="4"/>
        <v>0.71599999999999997</v>
      </c>
      <c r="P109" s="2">
        <v>613</v>
      </c>
      <c r="Q109" s="53">
        <v>361.66999999999996</v>
      </c>
      <c r="R109" s="4">
        <f t="shared" si="5"/>
        <v>438.90799999999996</v>
      </c>
      <c r="S109" s="2" t="s">
        <v>63</v>
      </c>
      <c r="T109" s="7"/>
      <c r="U109" s="2" t="s">
        <v>7</v>
      </c>
      <c r="V109" s="2" t="s">
        <v>64</v>
      </c>
    </row>
    <row r="110" spans="1:22" x14ac:dyDescent="0.25">
      <c r="A110" s="2" t="s">
        <v>116</v>
      </c>
      <c r="B110" s="2" t="s">
        <v>108</v>
      </c>
      <c r="E110" s="2">
        <v>-196</v>
      </c>
      <c r="F110" s="2">
        <v>-190</v>
      </c>
      <c r="G110" s="46">
        <v>-226</v>
      </c>
      <c r="H110" s="46">
        <v>-313</v>
      </c>
      <c r="I110">
        <v>-230.21899999999999</v>
      </c>
      <c r="J110">
        <v>-329.86099999999999</v>
      </c>
      <c r="K110" s="2">
        <f t="shared" si="3"/>
        <v>99.641999999999996</v>
      </c>
      <c r="L110" s="2" t="s">
        <v>22</v>
      </c>
      <c r="M110" s="2">
        <f>IF(TI19294_gegevens_monstervakken3[[#This Row],[Type]]="Smal",70,IF(TI19294_gegevens_monstervakken3[[#This Row],[Type]]="Breed",100,0))</f>
        <v>100</v>
      </c>
      <c r="N11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10" s="37">
        <f t="shared" si="4"/>
        <v>0.59781000000000006</v>
      </c>
      <c r="P110" s="2">
        <v>315</v>
      </c>
      <c r="Q110" s="53">
        <v>201.6</v>
      </c>
      <c r="R110" s="4">
        <f t="shared" si="5"/>
        <v>188.31015000000002</v>
      </c>
      <c r="S110" s="2" t="s">
        <v>63</v>
      </c>
      <c r="T110" s="7"/>
      <c r="U110" s="2" t="s">
        <v>7</v>
      </c>
      <c r="V110" s="2" t="s">
        <v>64</v>
      </c>
    </row>
    <row r="111" spans="1:22" x14ac:dyDescent="0.25">
      <c r="A111" s="2" t="s">
        <v>117</v>
      </c>
      <c r="B111" s="2" t="s">
        <v>108</v>
      </c>
      <c r="E111" s="2">
        <v>-196</v>
      </c>
      <c r="F111" s="2">
        <v>-190</v>
      </c>
      <c r="G111" s="46">
        <v>-230</v>
      </c>
      <c r="H111" s="46">
        <v>-327</v>
      </c>
      <c r="I111">
        <v>-216.18</v>
      </c>
      <c r="J111">
        <v>-289.43900000000002</v>
      </c>
      <c r="K111" s="2">
        <f t="shared" si="3"/>
        <v>73.259000000000015</v>
      </c>
      <c r="L111" s="2" t="s">
        <v>22</v>
      </c>
      <c r="M111" s="2">
        <f>IF(TI19294_gegevens_monstervakken3[[#This Row],[Type]]="Smal",70,IF(TI19294_gegevens_monstervakken3[[#This Row],[Type]]="Breed",100,0))</f>
        <v>100</v>
      </c>
      <c r="N111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-289.43900000000002</v>
      </c>
      <c r="O111" s="37">
        <f t="shared" si="4"/>
        <v>0.73259000000000019</v>
      </c>
      <c r="P111" s="2">
        <v>404</v>
      </c>
      <c r="Q111" s="53">
        <v>242.39999999999998</v>
      </c>
      <c r="R111" s="4">
        <f t="shared" si="5"/>
        <v>295.96636000000007</v>
      </c>
      <c r="S111" s="2" t="s">
        <v>63</v>
      </c>
      <c r="T111" s="7"/>
      <c r="U111" s="2" t="s">
        <v>7</v>
      </c>
      <c r="V111" s="2" t="s">
        <v>64</v>
      </c>
    </row>
    <row r="112" spans="1:22" x14ac:dyDescent="0.25">
      <c r="A112" s="2" t="s">
        <v>118</v>
      </c>
      <c r="B112" s="2" t="s">
        <v>119</v>
      </c>
      <c r="C112" s="7" t="s">
        <v>648</v>
      </c>
      <c r="E112" s="2">
        <v>-196</v>
      </c>
      <c r="F112" s="2">
        <v>-190</v>
      </c>
      <c r="G112" s="46">
        <v>-240</v>
      </c>
      <c r="H112" s="46">
        <v>-430</v>
      </c>
      <c r="I112">
        <v>-266.73399999999998</v>
      </c>
      <c r="J112">
        <v>-373.34699999999998</v>
      </c>
      <c r="K112" s="2">
        <f t="shared" si="3"/>
        <v>106.613</v>
      </c>
      <c r="L112" s="2" t="s">
        <v>5</v>
      </c>
      <c r="M112" s="2"/>
      <c r="N11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-373.34699999999998</v>
      </c>
      <c r="O112" s="37">
        <f t="shared" si="4"/>
        <v>1.06613</v>
      </c>
      <c r="P112" s="2">
        <v>229</v>
      </c>
      <c r="Q112" s="53">
        <v>0</v>
      </c>
      <c r="R112" s="4">
        <f t="shared" si="5"/>
        <v>0</v>
      </c>
      <c r="S112" s="2" t="s">
        <v>6</v>
      </c>
      <c r="T112" s="7" t="s">
        <v>648</v>
      </c>
      <c r="U112" s="2" t="s">
        <v>7</v>
      </c>
      <c r="V112" s="2" t="s">
        <v>8</v>
      </c>
    </row>
    <row r="113" spans="1:22" x14ac:dyDescent="0.25">
      <c r="A113" s="2" t="s">
        <v>120</v>
      </c>
      <c r="B113" s="2" t="s">
        <v>119</v>
      </c>
      <c r="E113" s="2">
        <v>-196</v>
      </c>
      <c r="F113" s="2">
        <v>-190</v>
      </c>
      <c r="G113" s="46">
        <v>-242</v>
      </c>
      <c r="H113" s="46">
        <v>-409</v>
      </c>
      <c r="I113">
        <v>-265.70499999999998</v>
      </c>
      <c r="J113">
        <v>-343.714</v>
      </c>
      <c r="K113" s="2">
        <f t="shared" si="3"/>
        <v>78.009000000000015</v>
      </c>
      <c r="L113" s="2" t="s">
        <v>5</v>
      </c>
      <c r="M113" s="2"/>
      <c r="N1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-343.714</v>
      </c>
      <c r="O113" s="37">
        <f t="shared" si="4"/>
        <v>0.78009000000000017</v>
      </c>
      <c r="P113" s="2">
        <v>175</v>
      </c>
      <c r="Q113" s="53">
        <v>292.25</v>
      </c>
      <c r="R113" s="4">
        <f t="shared" si="5"/>
        <v>136.51575000000003</v>
      </c>
      <c r="S113" s="2" t="s">
        <v>6</v>
      </c>
      <c r="T113" s="7" t="s">
        <v>648</v>
      </c>
      <c r="U113" s="2" t="s">
        <v>7</v>
      </c>
      <c r="V113" s="2" t="s">
        <v>8</v>
      </c>
    </row>
    <row r="114" spans="1:22" x14ac:dyDescent="0.25">
      <c r="A114" s="2" t="s">
        <v>121</v>
      </c>
      <c r="B114" s="2" t="s">
        <v>119</v>
      </c>
      <c r="E114" s="2">
        <v>-196</v>
      </c>
      <c r="F114" s="2">
        <v>-190</v>
      </c>
      <c r="G114" s="46">
        <v>-217</v>
      </c>
      <c r="H114" s="46">
        <v>-374</v>
      </c>
      <c r="I114">
        <v>-237.17000000000002</v>
      </c>
      <c r="J114">
        <v>-326.666</v>
      </c>
      <c r="K114" s="2">
        <f t="shared" si="3"/>
        <v>89.495999999999981</v>
      </c>
      <c r="L114" s="2" t="s">
        <v>5</v>
      </c>
      <c r="M114" s="2"/>
      <c r="N1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-326.666</v>
      </c>
      <c r="O114" s="37">
        <f t="shared" si="4"/>
        <v>0.89495999999999976</v>
      </c>
      <c r="P114" s="2">
        <v>111</v>
      </c>
      <c r="Q114" s="53">
        <v>174.27</v>
      </c>
      <c r="R114" s="4">
        <f t="shared" si="5"/>
        <v>99.340559999999968</v>
      </c>
      <c r="S114" s="2" t="s">
        <v>6</v>
      </c>
      <c r="T114" s="7" t="s">
        <v>648</v>
      </c>
      <c r="U114" s="2" t="s">
        <v>7</v>
      </c>
      <c r="V114" s="2" t="s">
        <v>8</v>
      </c>
    </row>
    <row r="115" spans="1:22" x14ac:dyDescent="0.25">
      <c r="A115" s="2" t="s">
        <v>122</v>
      </c>
      <c r="B115" s="2" t="s">
        <v>119</v>
      </c>
      <c r="E115" s="2">
        <v>-196</v>
      </c>
      <c r="F115" s="2">
        <v>-190</v>
      </c>
      <c r="G115" s="46">
        <v>-225</v>
      </c>
      <c r="H115" s="46">
        <v>-390</v>
      </c>
      <c r="I115">
        <v>-246.422</v>
      </c>
      <c r="J115">
        <v>-334.75600000000003</v>
      </c>
      <c r="K115" s="2">
        <f t="shared" si="3"/>
        <v>88.334000000000032</v>
      </c>
      <c r="L115" s="2" t="s">
        <v>5</v>
      </c>
      <c r="M115" s="2"/>
      <c r="N1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-334.75600000000003</v>
      </c>
      <c r="O115" s="37">
        <f t="shared" si="4"/>
        <v>0.88334000000000035</v>
      </c>
      <c r="P115" s="2">
        <v>148</v>
      </c>
      <c r="Q115" s="53">
        <v>244.2</v>
      </c>
      <c r="R115" s="4">
        <f t="shared" si="5"/>
        <v>130.73432000000005</v>
      </c>
      <c r="S115" s="2" t="s">
        <v>6</v>
      </c>
      <c r="T115" s="7" t="s">
        <v>648</v>
      </c>
      <c r="U115" s="2" t="s">
        <v>7</v>
      </c>
      <c r="V115" s="2" t="s">
        <v>8</v>
      </c>
    </row>
    <row r="116" spans="1:22" x14ac:dyDescent="0.25">
      <c r="A116" s="2" t="s">
        <v>123</v>
      </c>
      <c r="B116" s="2" t="s">
        <v>119</v>
      </c>
      <c r="E116" s="2">
        <v>-196</v>
      </c>
      <c r="F116" s="2">
        <v>-190</v>
      </c>
      <c r="G116" s="46">
        <v>-241</v>
      </c>
      <c r="H116" s="46">
        <v>-410</v>
      </c>
      <c r="I116">
        <v>-250.33199999999999</v>
      </c>
      <c r="J116">
        <v>-356.315</v>
      </c>
      <c r="K116" s="2">
        <f t="shared" si="3"/>
        <v>105.983</v>
      </c>
      <c r="L116" s="2" t="s">
        <v>5</v>
      </c>
      <c r="M116" s="2"/>
      <c r="N11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-356.315</v>
      </c>
      <c r="O116" s="37">
        <f t="shared" si="4"/>
        <v>1.05983</v>
      </c>
      <c r="P116" s="2">
        <v>174</v>
      </c>
      <c r="Q116" s="53">
        <v>294.06</v>
      </c>
      <c r="R116" s="4">
        <f t="shared" si="5"/>
        <v>184.41042000000002</v>
      </c>
      <c r="S116" s="2" t="s">
        <v>6</v>
      </c>
      <c r="T116" s="7" t="s">
        <v>648</v>
      </c>
      <c r="U116" s="2" t="s">
        <v>7</v>
      </c>
      <c r="V116" s="2" t="s">
        <v>8</v>
      </c>
    </row>
    <row r="117" spans="1:22" x14ac:dyDescent="0.25">
      <c r="A117" s="2" t="s">
        <v>124</v>
      </c>
      <c r="B117" s="2" t="s">
        <v>119</v>
      </c>
      <c r="E117" s="2">
        <v>-196</v>
      </c>
      <c r="F117" s="2">
        <v>-190</v>
      </c>
      <c r="G117" s="46">
        <v>-229</v>
      </c>
      <c r="H117" s="46">
        <v>-387</v>
      </c>
      <c r="I117">
        <v>-223.99599999999998</v>
      </c>
      <c r="J117">
        <v>-285.94300000000004</v>
      </c>
      <c r="K117" s="2">
        <f t="shared" si="3"/>
        <v>61.94700000000006</v>
      </c>
      <c r="L117" s="2" t="s">
        <v>5</v>
      </c>
      <c r="M117" s="2"/>
      <c r="N11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-285.94300000000004</v>
      </c>
      <c r="O117" s="37">
        <f t="shared" si="4"/>
        <v>0.61947000000000063</v>
      </c>
      <c r="P117" s="2">
        <v>124</v>
      </c>
      <c r="Q117" s="53">
        <v>195.92000000000002</v>
      </c>
      <c r="R117" s="4">
        <f t="shared" si="5"/>
        <v>76.814280000000082</v>
      </c>
      <c r="S117" s="2" t="s">
        <v>6</v>
      </c>
      <c r="T117" s="7" t="s">
        <v>648</v>
      </c>
      <c r="U117" s="2" t="s">
        <v>7</v>
      </c>
      <c r="V117" s="2" t="s">
        <v>8</v>
      </c>
    </row>
    <row r="118" spans="1:22" x14ac:dyDescent="0.25">
      <c r="A118" s="2" t="s">
        <v>125</v>
      </c>
      <c r="B118" s="2" t="s">
        <v>119</v>
      </c>
      <c r="E118" s="2">
        <v>-196</v>
      </c>
      <c r="F118" s="2">
        <v>-190</v>
      </c>
      <c r="G118" s="46">
        <v>-203</v>
      </c>
      <c r="H118" s="46">
        <v>-359</v>
      </c>
      <c r="I118">
        <v>-211.613</v>
      </c>
      <c r="J118">
        <v>-302.39400000000001</v>
      </c>
      <c r="K118" s="2">
        <f t="shared" si="3"/>
        <v>90.781000000000006</v>
      </c>
      <c r="L118" s="2" t="s">
        <v>5</v>
      </c>
      <c r="M118" s="2"/>
      <c r="N1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-302.39400000000001</v>
      </c>
      <c r="O118" s="37">
        <f t="shared" si="4"/>
        <v>0.90781000000000001</v>
      </c>
      <c r="P118" s="2">
        <v>144</v>
      </c>
      <c r="Q118" s="53">
        <v>224.64000000000001</v>
      </c>
      <c r="R118" s="4">
        <f t="shared" si="5"/>
        <v>130.72463999999999</v>
      </c>
      <c r="S118" s="2" t="s">
        <v>6</v>
      </c>
      <c r="T118" s="7" t="s">
        <v>648</v>
      </c>
      <c r="U118" s="2" t="s">
        <v>7</v>
      </c>
      <c r="V118" s="2" t="s">
        <v>8</v>
      </c>
    </row>
    <row r="119" spans="1:22" x14ac:dyDescent="0.25">
      <c r="A119" s="2" t="s">
        <v>126</v>
      </c>
      <c r="B119" s="2" t="s">
        <v>119</v>
      </c>
      <c r="C119" s="7" t="s">
        <v>648</v>
      </c>
      <c r="E119" s="2">
        <v>-196</v>
      </c>
      <c r="F119" s="2">
        <v>-190</v>
      </c>
      <c r="G119" s="46">
        <v>-245</v>
      </c>
      <c r="H119" s="46">
        <v>-428</v>
      </c>
      <c r="I119">
        <v>-277.00399999999996</v>
      </c>
      <c r="J119">
        <v>-392.93599999999998</v>
      </c>
      <c r="K119" s="2">
        <f t="shared" si="3"/>
        <v>115.93200000000002</v>
      </c>
      <c r="L119" s="2" t="s">
        <v>5</v>
      </c>
      <c r="M119" s="2"/>
      <c r="N1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-392.93599999999998</v>
      </c>
      <c r="O119" s="37">
        <f t="shared" si="4"/>
        <v>1.1593200000000001</v>
      </c>
      <c r="P119" s="2">
        <v>654</v>
      </c>
      <c r="Q119" s="53">
        <v>0</v>
      </c>
      <c r="R119" s="4">
        <f t="shared" si="5"/>
        <v>0</v>
      </c>
      <c r="S119" s="2" t="s">
        <v>6</v>
      </c>
      <c r="T119" s="7" t="s">
        <v>648</v>
      </c>
      <c r="U119" s="2" t="s">
        <v>7</v>
      </c>
      <c r="V119" s="2" t="s">
        <v>8</v>
      </c>
    </row>
    <row r="120" spans="1:22" x14ac:dyDescent="0.25">
      <c r="A120" s="2" t="s">
        <v>127</v>
      </c>
      <c r="B120" s="2" t="s">
        <v>119</v>
      </c>
      <c r="E120" s="2">
        <v>-196</v>
      </c>
      <c r="F120" s="2">
        <v>-190</v>
      </c>
      <c r="G120" s="46">
        <v>-239</v>
      </c>
      <c r="H120" s="46">
        <v>-402</v>
      </c>
      <c r="I120">
        <v>-285.64999999999998</v>
      </c>
      <c r="J120">
        <v>-369.70699999999999</v>
      </c>
      <c r="K120" s="2">
        <f t="shared" si="3"/>
        <v>84.057000000000016</v>
      </c>
      <c r="L120" s="2" t="s">
        <v>5</v>
      </c>
      <c r="M120" s="2"/>
      <c r="N12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-369.70699999999999</v>
      </c>
      <c r="O120" s="37">
        <f t="shared" si="4"/>
        <v>0.84057000000000015</v>
      </c>
      <c r="P120" s="2">
        <v>167</v>
      </c>
      <c r="Q120" s="53">
        <v>272.20999999999998</v>
      </c>
      <c r="R120" s="4">
        <f t="shared" si="5"/>
        <v>140.37519000000003</v>
      </c>
      <c r="S120" s="2" t="s">
        <v>6</v>
      </c>
      <c r="T120" s="7" t="s">
        <v>648</v>
      </c>
      <c r="U120" s="2" t="s">
        <v>7</v>
      </c>
      <c r="V120" s="2" t="s">
        <v>8</v>
      </c>
    </row>
    <row r="121" spans="1:22" x14ac:dyDescent="0.25">
      <c r="A121" s="2" t="s">
        <v>128</v>
      </c>
      <c r="B121" s="2" t="s">
        <v>119</v>
      </c>
      <c r="E121" s="2">
        <v>-196</v>
      </c>
      <c r="F121" s="2">
        <v>-190</v>
      </c>
      <c r="G121" s="46">
        <v>-237</v>
      </c>
      <c r="H121" s="46">
        <v>-429</v>
      </c>
      <c r="I121">
        <v>-250.17900000000003</v>
      </c>
      <c r="J121">
        <v>-353.79399999999998</v>
      </c>
      <c r="K121" s="2">
        <f t="shared" si="3"/>
        <v>103.61499999999995</v>
      </c>
      <c r="L121" s="2" t="s">
        <v>5</v>
      </c>
      <c r="M121" s="2"/>
      <c r="N12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-353.79399999999998</v>
      </c>
      <c r="O121" s="37">
        <f t="shared" si="4"/>
        <v>1.0361499999999995</v>
      </c>
      <c r="P121" s="2">
        <v>194</v>
      </c>
      <c r="Q121" s="53">
        <v>372.47999999999996</v>
      </c>
      <c r="R121" s="4">
        <f t="shared" si="5"/>
        <v>201.01309999999989</v>
      </c>
      <c r="S121" s="2" t="s">
        <v>6</v>
      </c>
      <c r="T121" s="7" t="s">
        <v>648</v>
      </c>
      <c r="U121" s="2" t="s">
        <v>7</v>
      </c>
      <c r="V121" s="2" t="s">
        <v>8</v>
      </c>
    </row>
    <row r="122" spans="1:22" x14ac:dyDescent="0.25">
      <c r="A122" s="2" t="s">
        <v>129</v>
      </c>
      <c r="B122" s="2" t="s">
        <v>130</v>
      </c>
      <c r="E122" s="2">
        <v>-196</v>
      </c>
      <c r="F122" s="2">
        <v>-190</v>
      </c>
      <c r="G122" s="46">
        <v>-201</v>
      </c>
      <c r="H122" s="46">
        <v>-319</v>
      </c>
      <c r="I122">
        <v>-231.54499999999999</v>
      </c>
      <c r="J122">
        <v>-303.12100000000004</v>
      </c>
      <c r="K122" s="2">
        <f t="shared" si="3"/>
        <v>71.57600000000005</v>
      </c>
      <c r="L122" s="2" t="s">
        <v>5</v>
      </c>
      <c r="M122" s="2"/>
      <c r="N12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-303.12100000000004</v>
      </c>
      <c r="O122" s="37">
        <f t="shared" si="4"/>
        <v>0.71576000000000051</v>
      </c>
      <c r="P122" s="2">
        <v>166</v>
      </c>
      <c r="Q122" s="53">
        <v>195.88</v>
      </c>
      <c r="R122" s="4">
        <f t="shared" si="5"/>
        <v>118.81616000000008</v>
      </c>
      <c r="S122" s="2" t="s">
        <v>6</v>
      </c>
      <c r="T122" s="7" t="s">
        <v>648</v>
      </c>
      <c r="U122" s="2" t="s">
        <v>7</v>
      </c>
      <c r="V122" s="2" t="s">
        <v>8</v>
      </c>
    </row>
    <row r="123" spans="1:22" x14ac:dyDescent="0.25">
      <c r="A123" s="2" t="s">
        <v>131</v>
      </c>
      <c r="B123" s="2" t="s">
        <v>130</v>
      </c>
      <c r="E123" s="2">
        <v>-196</v>
      </c>
      <c r="F123" s="2">
        <v>-190</v>
      </c>
      <c r="G123" s="46">
        <v>-214</v>
      </c>
      <c r="H123" s="46">
        <v>-346</v>
      </c>
      <c r="I123">
        <v>-242.03800000000001</v>
      </c>
      <c r="J123">
        <v>-308.79199999999997</v>
      </c>
      <c r="K123" s="2">
        <f t="shared" si="3"/>
        <v>66.753999999999962</v>
      </c>
      <c r="L123" s="2" t="s">
        <v>5</v>
      </c>
      <c r="M123" s="2"/>
      <c r="N12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-308.79199999999997</v>
      </c>
      <c r="O123" s="37">
        <f t="shared" si="4"/>
        <v>0.66753999999999958</v>
      </c>
      <c r="P123" s="2">
        <v>198</v>
      </c>
      <c r="Q123" s="53">
        <v>261.36</v>
      </c>
      <c r="R123" s="4">
        <f t="shared" si="5"/>
        <v>132.17291999999992</v>
      </c>
      <c r="S123" s="2" t="s">
        <v>6</v>
      </c>
      <c r="T123" s="7"/>
      <c r="U123" s="2" t="s">
        <v>7</v>
      </c>
      <c r="V123" s="2" t="s">
        <v>8</v>
      </c>
    </row>
    <row r="124" spans="1:22" x14ac:dyDescent="0.25">
      <c r="A124" s="2" t="s">
        <v>132</v>
      </c>
      <c r="B124" s="2" t="s">
        <v>130</v>
      </c>
      <c r="E124" s="2">
        <v>-196</v>
      </c>
      <c r="F124" s="2">
        <v>-190</v>
      </c>
      <c r="G124" s="46">
        <v>-217</v>
      </c>
      <c r="H124" s="46">
        <v>-352</v>
      </c>
      <c r="I124">
        <v>-227.97299999999998</v>
      </c>
      <c r="J124">
        <v>-304.92599999999999</v>
      </c>
      <c r="K124" s="2">
        <f t="shared" si="3"/>
        <v>76.953000000000003</v>
      </c>
      <c r="L124" s="2" t="s">
        <v>5</v>
      </c>
      <c r="M124" s="2"/>
      <c r="N12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-304.92599999999999</v>
      </c>
      <c r="O124" s="37">
        <f t="shared" si="4"/>
        <v>0.76953000000000005</v>
      </c>
      <c r="P124" s="2">
        <v>242</v>
      </c>
      <c r="Q124" s="53">
        <v>326.70000000000005</v>
      </c>
      <c r="R124" s="4">
        <f t="shared" si="5"/>
        <v>186.22626000000002</v>
      </c>
      <c r="S124" s="2" t="s">
        <v>6</v>
      </c>
      <c r="T124" s="7"/>
      <c r="U124" s="2" t="s">
        <v>7</v>
      </c>
      <c r="V124" s="2" t="s">
        <v>8</v>
      </c>
    </row>
    <row r="125" spans="1:22" x14ac:dyDescent="0.25">
      <c r="A125" s="2" t="s">
        <v>133</v>
      </c>
      <c r="B125" s="2" t="s">
        <v>130</v>
      </c>
      <c r="E125" s="2">
        <v>-196</v>
      </c>
      <c r="F125" s="2">
        <v>-190</v>
      </c>
      <c r="G125" s="46">
        <v>-215</v>
      </c>
      <c r="H125" s="46">
        <v>-343</v>
      </c>
      <c r="I125">
        <v>-222.73399999999998</v>
      </c>
      <c r="J125">
        <v>-314.06</v>
      </c>
      <c r="K125" s="2">
        <f t="shared" si="3"/>
        <v>91.326000000000022</v>
      </c>
      <c r="L125" s="2" t="s">
        <v>5</v>
      </c>
      <c r="M125" s="2"/>
      <c r="N1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-314.06</v>
      </c>
      <c r="O125" s="37">
        <f t="shared" si="4"/>
        <v>0.91326000000000018</v>
      </c>
      <c r="P125" s="2">
        <v>267</v>
      </c>
      <c r="Q125" s="53">
        <v>341.76</v>
      </c>
      <c r="R125" s="4">
        <f t="shared" si="5"/>
        <v>243.84042000000005</v>
      </c>
      <c r="S125" s="2" t="s">
        <v>6</v>
      </c>
      <c r="T125" s="7"/>
      <c r="U125" s="2" t="s">
        <v>7</v>
      </c>
      <c r="V125" s="2" t="s">
        <v>8</v>
      </c>
    </row>
    <row r="126" spans="1:22" x14ac:dyDescent="0.25">
      <c r="A126" s="2" t="s">
        <v>134</v>
      </c>
      <c r="B126" s="2" t="s">
        <v>130</v>
      </c>
      <c r="E126" s="2">
        <v>-196</v>
      </c>
      <c r="F126" s="2">
        <v>-190</v>
      </c>
      <c r="G126" s="46">
        <v>-213</v>
      </c>
      <c r="H126" s="46">
        <v>-347</v>
      </c>
      <c r="I126">
        <v>-253.43100000000001</v>
      </c>
      <c r="J126">
        <v>-345.13499999999999</v>
      </c>
      <c r="K126" s="2">
        <f t="shared" si="3"/>
        <v>91.703999999999979</v>
      </c>
      <c r="L126" s="2" t="s">
        <v>5</v>
      </c>
      <c r="M126" s="2"/>
      <c r="N1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-345.13499999999999</v>
      </c>
      <c r="O126" s="37">
        <f t="shared" si="4"/>
        <v>0.91703999999999974</v>
      </c>
      <c r="P126" s="2">
        <v>188</v>
      </c>
      <c r="Q126" s="53">
        <v>251.92000000000002</v>
      </c>
      <c r="R126" s="4">
        <f t="shared" si="5"/>
        <v>172.40351999999996</v>
      </c>
      <c r="S126" s="2" t="s">
        <v>6</v>
      </c>
      <c r="T126" s="7"/>
      <c r="U126" s="2" t="s">
        <v>7</v>
      </c>
      <c r="V126" s="2" t="s">
        <v>8</v>
      </c>
    </row>
    <row r="127" spans="1:22" x14ac:dyDescent="0.25">
      <c r="A127" s="2" t="s">
        <v>135</v>
      </c>
      <c r="B127" s="2" t="s">
        <v>130</v>
      </c>
      <c r="E127" s="2">
        <v>-196</v>
      </c>
      <c r="F127" s="2">
        <v>-190</v>
      </c>
      <c r="G127" s="46">
        <v>-207</v>
      </c>
      <c r="H127" s="46">
        <v>-359</v>
      </c>
      <c r="I127">
        <v>-257.40699999999998</v>
      </c>
      <c r="J127">
        <v>-337.32</v>
      </c>
      <c r="K127" s="2">
        <f t="shared" si="3"/>
        <v>79.913000000000011</v>
      </c>
      <c r="L127" s="2" t="s">
        <v>5</v>
      </c>
      <c r="M127" s="2"/>
      <c r="N12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-337.32</v>
      </c>
      <c r="O127" s="37">
        <f t="shared" si="4"/>
        <v>0.79913000000000012</v>
      </c>
      <c r="P127" s="2">
        <v>234</v>
      </c>
      <c r="Q127" s="53">
        <v>355.68</v>
      </c>
      <c r="R127" s="4">
        <f t="shared" si="5"/>
        <v>186.99642000000003</v>
      </c>
      <c r="S127" s="2" t="s">
        <v>6</v>
      </c>
      <c r="T127" s="7" t="s">
        <v>648</v>
      </c>
      <c r="U127" s="2" t="s">
        <v>7</v>
      </c>
      <c r="V127" s="2" t="s">
        <v>8</v>
      </c>
    </row>
    <row r="128" spans="1:22" x14ac:dyDescent="0.25">
      <c r="A128" s="2" t="s">
        <v>136</v>
      </c>
      <c r="B128" s="2" t="s">
        <v>130</v>
      </c>
      <c r="E128" s="2">
        <v>-196</v>
      </c>
      <c r="F128" s="2">
        <v>-190</v>
      </c>
      <c r="G128" s="46">
        <v>-214</v>
      </c>
      <c r="H128" s="46">
        <v>-358</v>
      </c>
      <c r="I128">
        <v>-241.32600000000002</v>
      </c>
      <c r="J128">
        <v>-343.995</v>
      </c>
      <c r="K128" s="2">
        <f t="shared" si="3"/>
        <v>102.66899999999998</v>
      </c>
      <c r="L128" s="2" t="s">
        <v>5</v>
      </c>
      <c r="M128" s="2"/>
      <c r="N1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-343.995</v>
      </c>
      <c r="O128" s="37">
        <f t="shared" si="4"/>
        <v>1.0266899999999999</v>
      </c>
      <c r="P128" s="2">
        <v>231</v>
      </c>
      <c r="Q128" s="53">
        <v>332.64</v>
      </c>
      <c r="R128" s="4">
        <f t="shared" si="5"/>
        <v>237.16538999999997</v>
      </c>
      <c r="S128" s="2" t="s">
        <v>6</v>
      </c>
      <c r="T128" s="7"/>
      <c r="U128" s="2" t="s">
        <v>7</v>
      </c>
      <c r="V128" s="2" t="s">
        <v>8</v>
      </c>
    </row>
    <row r="129" spans="1:22" x14ac:dyDescent="0.25">
      <c r="A129" s="2" t="s">
        <v>137</v>
      </c>
      <c r="B129" s="2" t="s">
        <v>130</v>
      </c>
      <c r="E129" s="2">
        <v>-196</v>
      </c>
      <c r="F129" s="2">
        <v>-190</v>
      </c>
      <c r="G129" s="46">
        <v>-211</v>
      </c>
      <c r="H129" s="46">
        <v>-355</v>
      </c>
      <c r="I129">
        <v>-234.363</v>
      </c>
      <c r="J129">
        <v>-321.82400000000001</v>
      </c>
      <c r="K129" s="2">
        <f t="shared" si="3"/>
        <v>87.461000000000013</v>
      </c>
      <c r="L129" s="2" t="s">
        <v>5</v>
      </c>
      <c r="M129" s="2"/>
      <c r="N12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-321.82400000000001</v>
      </c>
      <c r="O129" s="37">
        <f t="shared" si="4"/>
        <v>0.87461000000000011</v>
      </c>
      <c r="P129" s="2">
        <v>261</v>
      </c>
      <c r="Q129" s="53">
        <v>375.84</v>
      </c>
      <c r="R129" s="4">
        <f t="shared" si="5"/>
        <v>228.27321000000003</v>
      </c>
      <c r="S129" s="2" t="s">
        <v>6</v>
      </c>
      <c r="T129" s="7" t="s">
        <v>648</v>
      </c>
      <c r="U129" s="2" t="s">
        <v>7</v>
      </c>
      <c r="V129" s="2" t="s">
        <v>8</v>
      </c>
    </row>
    <row r="130" spans="1:22" x14ac:dyDescent="0.25">
      <c r="A130" s="2" t="s">
        <v>138</v>
      </c>
      <c r="B130" s="2" t="s">
        <v>130</v>
      </c>
      <c r="E130" s="2">
        <v>-196</v>
      </c>
      <c r="F130" s="2">
        <v>-190</v>
      </c>
      <c r="G130" s="46">
        <v>-202</v>
      </c>
      <c r="H130" s="46">
        <v>-349</v>
      </c>
      <c r="I130">
        <v>-228.67500000000001</v>
      </c>
      <c r="J130">
        <v>-320.05499999999995</v>
      </c>
      <c r="K130" s="2">
        <f t="shared" si="3"/>
        <v>91.379999999999939</v>
      </c>
      <c r="L130" s="2" t="s">
        <v>5</v>
      </c>
      <c r="M130" s="2"/>
      <c r="N13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-320.05499999999995</v>
      </c>
      <c r="O130" s="37">
        <f t="shared" si="4"/>
        <v>0.91379999999999939</v>
      </c>
      <c r="P130" s="2">
        <v>139</v>
      </c>
      <c r="Q130" s="53">
        <v>204.32999999999998</v>
      </c>
      <c r="R130" s="4">
        <f t="shared" si="5"/>
        <v>127.01819999999992</v>
      </c>
      <c r="S130" s="2" t="s">
        <v>6</v>
      </c>
      <c r="T130" s="7" t="s">
        <v>648</v>
      </c>
      <c r="U130" s="2" t="s">
        <v>7</v>
      </c>
      <c r="V130" s="2" t="s">
        <v>8</v>
      </c>
    </row>
    <row r="131" spans="1:22" x14ac:dyDescent="0.25">
      <c r="A131" s="2" t="s">
        <v>139</v>
      </c>
      <c r="B131" s="2" t="s">
        <v>130</v>
      </c>
      <c r="E131" s="2">
        <v>-196</v>
      </c>
      <c r="F131" s="2">
        <v>-190</v>
      </c>
      <c r="G131" s="46">
        <v>-199</v>
      </c>
      <c r="H131" s="46">
        <v>-348</v>
      </c>
      <c r="I131">
        <v>-227.77799999999999</v>
      </c>
      <c r="J131">
        <v>-324.64100000000002</v>
      </c>
      <c r="K131" s="2">
        <f t="shared" si="3"/>
        <v>96.863000000000028</v>
      </c>
      <c r="L131" s="2" t="s">
        <v>5</v>
      </c>
      <c r="M131" s="2"/>
      <c r="N1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-324.64100000000002</v>
      </c>
      <c r="O131" s="37">
        <f t="shared" si="4"/>
        <v>0.96863000000000032</v>
      </c>
      <c r="P131" s="2">
        <v>150</v>
      </c>
      <c r="Q131" s="53">
        <v>223.5</v>
      </c>
      <c r="R131" s="4">
        <f t="shared" si="5"/>
        <v>145.29450000000006</v>
      </c>
      <c r="S131" s="2" t="s">
        <v>6</v>
      </c>
      <c r="T131" s="7" t="s">
        <v>648</v>
      </c>
      <c r="U131" s="2" t="s">
        <v>7</v>
      </c>
      <c r="V131" s="2" t="s">
        <v>8</v>
      </c>
    </row>
    <row r="132" spans="1:22" x14ac:dyDescent="0.25">
      <c r="A132" s="2" t="s">
        <v>140</v>
      </c>
      <c r="B132" s="2" t="s">
        <v>141</v>
      </c>
      <c r="C132" s="7" t="s">
        <v>648</v>
      </c>
      <c r="E132" s="2">
        <v>-194</v>
      </c>
      <c r="F132" s="2">
        <v>-190</v>
      </c>
      <c r="G132" s="46">
        <v>-282</v>
      </c>
      <c r="H132" s="46">
        <v>-476</v>
      </c>
      <c r="I132">
        <v>-282.79700000000003</v>
      </c>
      <c r="J132">
        <v>-312.03699999999998</v>
      </c>
      <c r="K132" s="2">
        <f t="shared" si="3"/>
        <v>29.239999999999952</v>
      </c>
      <c r="L132" s="2" t="s">
        <v>5</v>
      </c>
      <c r="M132" s="2"/>
      <c r="N13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-312.03699999999998</v>
      </c>
      <c r="O132" s="37">
        <f t="shared" si="4"/>
        <v>0.29239999999999955</v>
      </c>
      <c r="P132" s="2">
        <v>476</v>
      </c>
      <c r="Q132" s="53">
        <v>0</v>
      </c>
      <c r="R132" s="4">
        <f t="shared" si="5"/>
        <v>0</v>
      </c>
      <c r="S132" s="2" t="s">
        <v>63</v>
      </c>
      <c r="T132" s="7" t="s">
        <v>648</v>
      </c>
      <c r="U132" s="2" t="s">
        <v>7</v>
      </c>
      <c r="V132" s="2" t="s">
        <v>8</v>
      </c>
    </row>
    <row r="133" spans="1:22" x14ac:dyDescent="0.25">
      <c r="A133" s="2" t="s">
        <v>142</v>
      </c>
      <c r="B133" s="2" t="s">
        <v>141</v>
      </c>
      <c r="C133" s="7" t="s">
        <v>648</v>
      </c>
      <c r="E133" s="2">
        <v>-194</v>
      </c>
      <c r="F133" s="2">
        <v>-190</v>
      </c>
      <c r="G133" s="46">
        <v>-305</v>
      </c>
      <c r="H133" s="46">
        <v>-393</v>
      </c>
      <c r="I133">
        <v>-312.80599999999998</v>
      </c>
      <c r="J133">
        <v>-385.86500000000001</v>
      </c>
      <c r="K133" s="2">
        <f t="shared" si="3"/>
        <v>73.059000000000026</v>
      </c>
      <c r="L133" s="2" t="s">
        <v>22</v>
      </c>
      <c r="M133" s="2">
        <f>IF(TI19294_gegevens_monstervakken3[[#This Row],[Type]]="Smal",70,IF(TI19294_gegevens_monstervakken3[[#This Row],[Type]]="Breed",100,0))</f>
        <v>100</v>
      </c>
      <c r="N13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3" s="37">
        <f t="shared" si="4"/>
        <v>0</v>
      </c>
      <c r="P133" s="2">
        <v>649</v>
      </c>
      <c r="Q133" s="53">
        <v>0</v>
      </c>
      <c r="R133" s="4">
        <f t="shared" si="5"/>
        <v>0</v>
      </c>
      <c r="S133" s="2" t="s">
        <v>63</v>
      </c>
      <c r="T133" s="7" t="s">
        <v>648</v>
      </c>
      <c r="U133" s="2" t="s">
        <v>7</v>
      </c>
      <c r="V133" s="2" t="s">
        <v>8</v>
      </c>
    </row>
    <row r="134" spans="1:22" x14ac:dyDescent="0.25">
      <c r="A134" s="2" t="s">
        <v>143</v>
      </c>
      <c r="B134" s="2" t="s">
        <v>141</v>
      </c>
      <c r="E134" s="2">
        <v>-194</v>
      </c>
      <c r="F134" s="2">
        <v>-190</v>
      </c>
      <c r="G134" s="46">
        <v>-262</v>
      </c>
      <c r="H134" s="46">
        <v>-346</v>
      </c>
      <c r="I134">
        <v>-282.721</v>
      </c>
      <c r="J134">
        <v>-343.84100000000001</v>
      </c>
      <c r="K134" s="2">
        <f t="shared" si="3"/>
        <v>61.120000000000005</v>
      </c>
      <c r="L134" s="2" t="s">
        <v>22</v>
      </c>
      <c r="M134" s="2">
        <f>IF(TI19294_gegevens_monstervakken3[[#This Row],[Type]]="Smal",70,IF(TI19294_gegevens_monstervakken3[[#This Row],[Type]]="Breed",100,0))</f>
        <v>100</v>
      </c>
      <c r="N1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4" s="37">
        <f t="shared" si="4"/>
        <v>7.2789999999999966E-2</v>
      </c>
      <c r="P134" s="2">
        <v>798</v>
      </c>
      <c r="Q134" s="53">
        <v>223.44000000000003</v>
      </c>
      <c r="R134" s="4">
        <f t="shared" si="5"/>
        <v>58.086419999999976</v>
      </c>
      <c r="S134" s="2" t="s">
        <v>63</v>
      </c>
      <c r="T134" s="7" t="s">
        <v>648</v>
      </c>
      <c r="U134" s="2" t="s">
        <v>7</v>
      </c>
      <c r="V134" s="2" t="s">
        <v>8</v>
      </c>
    </row>
    <row r="135" spans="1:22" x14ac:dyDescent="0.25">
      <c r="A135" s="2" t="s">
        <v>144</v>
      </c>
      <c r="B135" s="2" t="s">
        <v>141</v>
      </c>
      <c r="E135" s="2">
        <v>-194</v>
      </c>
      <c r="F135" s="2">
        <v>-190</v>
      </c>
      <c r="G135" s="46">
        <v>-275</v>
      </c>
      <c r="H135" s="46">
        <v>-338</v>
      </c>
      <c r="I135">
        <v>-282.608</v>
      </c>
      <c r="J135">
        <v>-347.209</v>
      </c>
      <c r="K135" s="2">
        <f t="shared" si="3"/>
        <v>64.600999999999999</v>
      </c>
      <c r="L135" s="2" t="s">
        <v>22</v>
      </c>
      <c r="M135" s="2">
        <f>IF(TI19294_gegevens_monstervakken3[[#This Row],[Type]]="Smal",70,IF(TI19294_gegevens_monstervakken3[[#This Row],[Type]]="Breed",100,0))</f>
        <v>100</v>
      </c>
      <c r="N13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5" s="37">
        <f t="shared" si="4"/>
        <v>7.3919999999999958E-2</v>
      </c>
      <c r="P135" s="2">
        <v>858</v>
      </c>
      <c r="Q135" s="53">
        <v>128.69999999999999</v>
      </c>
      <c r="R135" s="4">
        <f t="shared" si="5"/>
        <v>63.423359999999967</v>
      </c>
      <c r="S135" s="2" t="s">
        <v>63</v>
      </c>
      <c r="T135" s="7" t="s">
        <v>648</v>
      </c>
      <c r="U135" s="2" t="s">
        <v>7</v>
      </c>
      <c r="V135" s="2" t="s">
        <v>8</v>
      </c>
    </row>
    <row r="136" spans="1:22" x14ac:dyDescent="0.25">
      <c r="A136" s="2" t="s">
        <v>145</v>
      </c>
      <c r="B136" s="2" t="s">
        <v>141</v>
      </c>
      <c r="E136" s="2">
        <v>-194</v>
      </c>
      <c r="F136" s="2">
        <v>-190</v>
      </c>
      <c r="G136" s="46">
        <v>-258</v>
      </c>
      <c r="H136" s="46">
        <v>-376</v>
      </c>
      <c r="I136">
        <v>-285.23599999999999</v>
      </c>
      <c r="J136">
        <v>-371.89</v>
      </c>
      <c r="K136" s="2">
        <f t="shared" si="3"/>
        <v>86.653999999999996</v>
      </c>
      <c r="L136" s="2" t="s">
        <v>22</v>
      </c>
      <c r="M136" s="2">
        <f>IF(TI19294_gegevens_monstervakken3[[#This Row],[Type]]="Smal",70,IF(TI19294_gegevens_monstervakken3[[#This Row],[Type]]="Breed",100,0))</f>
        <v>100</v>
      </c>
      <c r="N1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6" s="37">
        <f t="shared" si="4"/>
        <v>4.7640000000000099E-2</v>
      </c>
      <c r="P136" s="2">
        <v>947</v>
      </c>
      <c r="Q136" s="53">
        <v>303.04000000000002</v>
      </c>
      <c r="R136" s="4">
        <f t="shared" si="5"/>
        <v>45.115080000000091</v>
      </c>
      <c r="S136" s="2" t="s">
        <v>63</v>
      </c>
      <c r="T136" s="7" t="s">
        <v>648</v>
      </c>
      <c r="U136" s="2" t="s">
        <v>7</v>
      </c>
      <c r="V136" s="2" t="s">
        <v>8</v>
      </c>
    </row>
    <row r="137" spans="1:22" x14ac:dyDescent="0.25">
      <c r="A137" s="2" t="s">
        <v>146</v>
      </c>
      <c r="B137" s="2" t="s">
        <v>141</v>
      </c>
      <c r="E137" s="2">
        <v>-194</v>
      </c>
      <c r="F137" s="2">
        <v>-190</v>
      </c>
      <c r="G137" s="46">
        <v>-218</v>
      </c>
      <c r="H137" s="46">
        <v>-362</v>
      </c>
      <c r="I137">
        <v>-267.899</v>
      </c>
      <c r="J137">
        <v>-319.911</v>
      </c>
      <c r="K137" s="2">
        <f t="shared" si="3"/>
        <v>52.012</v>
      </c>
      <c r="L137" s="2" t="s">
        <v>5</v>
      </c>
      <c r="M137" s="2"/>
      <c r="N13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-319.911</v>
      </c>
      <c r="O137" s="37">
        <f t="shared" si="4"/>
        <v>0.52012000000000003</v>
      </c>
      <c r="P137" s="2">
        <v>338</v>
      </c>
      <c r="Q137" s="53">
        <v>486.71999999999997</v>
      </c>
      <c r="R137" s="4">
        <f t="shared" si="5"/>
        <v>175.80056000000002</v>
      </c>
      <c r="S137" s="2" t="s">
        <v>63</v>
      </c>
      <c r="T137" s="7" t="s">
        <v>648</v>
      </c>
      <c r="U137" s="2" t="s">
        <v>7</v>
      </c>
      <c r="V137" s="2" t="s">
        <v>8</v>
      </c>
    </row>
    <row r="138" spans="1:22" x14ac:dyDescent="0.25">
      <c r="A138" s="2" t="s">
        <v>147</v>
      </c>
      <c r="B138" s="2" t="s">
        <v>141</v>
      </c>
      <c r="C138" s="7" t="s">
        <v>648</v>
      </c>
      <c r="E138" s="2">
        <v>-194</v>
      </c>
      <c r="F138" s="2">
        <v>-190</v>
      </c>
      <c r="G138" s="46">
        <v>-262</v>
      </c>
      <c r="H138" s="46">
        <v>-321</v>
      </c>
      <c r="I138">
        <v>-273.23400000000004</v>
      </c>
      <c r="J138">
        <v>-306.48099999999999</v>
      </c>
      <c r="K138" s="2">
        <f t="shared" si="3"/>
        <v>33.246999999999957</v>
      </c>
      <c r="L138" s="2" t="s">
        <v>5</v>
      </c>
      <c r="M138" s="2"/>
      <c r="N1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-306.48099999999999</v>
      </c>
      <c r="O138" s="37">
        <f t="shared" si="4"/>
        <v>0.3324699999999996</v>
      </c>
      <c r="P138" s="2">
        <v>352</v>
      </c>
      <c r="Q138" s="53">
        <v>0</v>
      </c>
      <c r="R138" s="4">
        <f t="shared" si="5"/>
        <v>0</v>
      </c>
      <c r="S138" s="2" t="s">
        <v>63</v>
      </c>
      <c r="T138" s="7" t="s">
        <v>648</v>
      </c>
      <c r="U138" s="2" t="s">
        <v>7</v>
      </c>
      <c r="V138" s="2" t="s">
        <v>8</v>
      </c>
    </row>
    <row r="139" spans="1:22" x14ac:dyDescent="0.25">
      <c r="A139" s="2" t="s">
        <v>148</v>
      </c>
      <c r="B139" s="2" t="s">
        <v>141</v>
      </c>
      <c r="C139" s="7" t="s">
        <v>648</v>
      </c>
      <c r="E139" s="2">
        <v>-194</v>
      </c>
      <c r="F139" s="2">
        <v>-190</v>
      </c>
      <c r="G139" s="46">
        <v>-274</v>
      </c>
      <c r="H139" s="46">
        <v>-449</v>
      </c>
      <c r="I139">
        <v>-296.80200000000002</v>
      </c>
      <c r="J139">
        <v>-366.25899999999996</v>
      </c>
      <c r="K139" s="2">
        <f t="shared" si="3"/>
        <v>69.456999999999937</v>
      </c>
      <c r="L139" s="2" t="s">
        <v>22</v>
      </c>
      <c r="M139" s="2">
        <f>IF(TI19294_gegevens_monstervakken3[[#This Row],[Type]]="Smal",70,IF(TI19294_gegevens_monstervakken3[[#This Row],[Type]]="Breed",100,0))</f>
        <v>100</v>
      </c>
      <c r="N13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39" s="37">
        <f t="shared" si="4"/>
        <v>0</v>
      </c>
      <c r="P139" s="2">
        <v>732</v>
      </c>
      <c r="Q139" s="53">
        <v>0</v>
      </c>
      <c r="R139" s="4">
        <f t="shared" si="5"/>
        <v>0</v>
      </c>
      <c r="S139" s="2" t="s">
        <v>63</v>
      </c>
      <c r="T139" s="7" t="s">
        <v>648</v>
      </c>
      <c r="U139" s="2" t="s">
        <v>7</v>
      </c>
      <c r="V139" s="2" t="s">
        <v>8</v>
      </c>
    </row>
    <row r="140" spans="1:22" x14ac:dyDescent="0.25">
      <c r="A140" s="2" t="s">
        <v>149</v>
      </c>
      <c r="B140" s="2" t="s">
        <v>141</v>
      </c>
      <c r="E140" s="2">
        <v>-194</v>
      </c>
      <c r="F140" s="2">
        <v>-190</v>
      </c>
      <c r="G140" s="46">
        <v>-268</v>
      </c>
      <c r="H140" s="46">
        <v>-358</v>
      </c>
      <c r="I140">
        <v>-261.26600000000002</v>
      </c>
      <c r="J140">
        <v>-287.64699999999999</v>
      </c>
      <c r="K140" s="2">
        <f t="shared" si="3"/>
        <v>26.380999999999972</v>
      </c>
      <c r="L140" s="2" t="s">
        <v>22</v>
      </c>
      <c r="M140" s="2">
        <f>IF(TI19294_gegevens_monstervakken3[[#This Row],[Type]]="Smal",70,IF(TI19294_gegevens_monstervakken3[[#This Row],[Type]]="Breed",100,0))</f>
        <v>100</v>
      </c>
      <c r="N14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-287.64699999999999</v>
      </c>
      <c r="O140" s="37">
        <f t="shared" si="4"/>
        <v>0.26380999999999971</v>
      </c>
      <c r="P140" s="2">
        <v>883</v>
      </c>
      <c r="Q140" s="53">
        <v>194.26</v>
      </c>
      <c r="R140" s="4">
        <f t="shared" si="5"/>
        <v>232.94422999999975</v>
      </c>
      <c r="S140" s="2" t="s">
        <v>63</v>
      </c>
      <c r="T140" s="7" t="s">
        <v>648</v>
      </c>
      <c r="U140" s="2" t="s">
        <v>7</v>
      </c>
      <c r="V140" s="2" t="s">
        <v>8</v>
      </c>
    </row>
    <row r="141" spans="1:22" x14ac:dyDescent="0.25">
      <c r="A141" s="2" t="s">
        <v>150</v>
      </c>
      <c r="B141" s="2" t="s">
        <v>141</v>
      </c>
      <c r="E141" s="2">
        <v>-194</v>
      </c>
      <c r="F141" s="2">
        <v>-190</v>
      </c>
      <c r="G141" s="46">
        <v>-265</v>
      </c>
      <c r="H141" s="46">
        <v>-384</v>
      </c>
      <c r="I141">
        <v>-262.57299999999998</v>
      </c>
      <c r="J141">
        <v>-329.4</v>
      </c>
      <c r="K141" s="2">
        <f t="shared" ref="K141:K204" si="6">I141-J141</f>
        <v>66.826999999999998</v>
      </c>
      <c r="L141" s="2" t="s">
        <v>22</v>
      </c>
      <c r="M141" s="2">
        <f>IF(TI19294_gegevens_monstervakken3[[#This Row],[Type]]="Smal",70,IF(TI19294_gegevens_monstervakken3[[#This Row],[Type]]="Breed",100,0))</f>
        <v>100</v>
      </c>
      <c r="N14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1" s="37">
        <f t="shared" ref="O141:O204" si="7">IF((I141-N141)&lt;0,0, (I141-N141)/100)</f>
        <v>0.27427000000000024</v>
      </c>
      <c r="P141" s="2">
        <v>995</v>
      </c>
      <c r="Q141" s="53">
        <v>248.75</v>
      </c>
      <c r="R141" s="4">
        <f t="shared" ref="R141:R204" si="8">IF(C141="x",0,(O141*P141))</f>
        <v>272.89865000000026</v>
      </c>
      <c r="S141" s="2" t="s">
        <v>63</v>
      </c>
      <c r="T141" s="7" t="s">
        <v>648</v>
      </c>
      <c r="U141" s="2" t="s">
        <v>7</v>
      </c>
      <c r="V141" s="2" t="s">
        <v>8</v>
      </c>
    </row>
    <row r="142" spans="1:22" x14ac:dyDescent="0.25">
      <c r="A142" s="2" t="s">
        <v>151</v>
      </c>
      <c r="B142" s="2" t="s">
        <v>152</v>
      </c>
      <c r="E142" s="2">
        <v>-194</v>
      </c>
      <c r="F142" s="2">
        <v>-190</v>
      </c>
      <c r="G142" s="46">
        <v>-236</v>
      </c>
      <c r="H142" s="46">
        <v>-366</v>
      </c>
      <c r="I142">
        <v>-242.423</v>
      </c>
      <c r="J142">
        <v>-338.83199999999999</v>
      </c>
      <c r="K142" s="2">
        <f t="shared" si="6"/>
        <v>96.408999999999992</v>
      </c>
      <c r="L142" s="2" t="s">
        <v>22</v>
      </c>
      <c r="M142" s="2">
        <f>IF(TI19294_gegevens_monstervakken3[[#This Row],[Type]]="Smal",70,IF(TI19294_gegevens_monstervakken3[[#This Row],[Type]]="Breed",100,0))</f>
        <v>100</v>
      </c>
      <c r="N1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2" s="37">
        <f t="shared" si="7"/>
        <v>0.47576999999999997</v>
      </c>
      <c r="P142" s="2">
        <v>582</v>
      </c>
      <c r="Q142" s="53">
        <v>314.28000000000003</v>
      </c>
      <c r="R142" s="4">
        <f t="shared" si="8"/>
        <v>276.89813999999996</v>
      </c>
      <c r="S142" s="2" t="s">
        <v>153</v>
      </c>
      <c r="T142" s="7" t="s">
        <v>648</v>
      </c>
      <c r="U142" s="2" t="s">
        <v>154</v>
      </c>
      <c r="V142" s="2" t="s">
        <v>155</v>
      </c>
    </row>
    <row r="143" spans="1:22" x14ac:dyDescent="0.25">
      <c r="A143" s="2" t="s">
        <v>156</v>
      </c>
      <c r="B143" s="2" t="s">
        <v>152</v>
      </c>
      <c r="E143" s="2">
        <v>-194</v>
      </c>
      <c r="F143" s="2">
        <v>-190</v>
      </c>
      <c r="G143" s="46">
        <v>-238</v>
      </c>
      <c r="H143" s="46">
        <v>-371</v>
      </c>
      <c r="I143">
        <v>-249.19799999999998</v>
      </c>
      <c r="J143">
        <v>-336.154</v>
      </c>
      <c r="K143" s="2">
        <f t="shared" si="6"/>
        <v>86.956000000000017</v>
      </c>
      <c r="L143" s="2" t="s">
        <v>22</v>
      </c>
      <c r="M143" s="2">
        <f>IF(TI19294_gegevens_monstervakken3[[#This Row],[Type]]="Smal",70,IF(TI19294_gegevens_monstervakken3[[#This Row],[Type]]="Breed",100,0))</f>
        <v>100</v>
      </c>
      <c r="N1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3" s="37">
        <f t="shared" si="7"/>
        <v>0.40802000000000022</v>
      </c>
      <c r="P143" s="2">
        <v>514</v>
      </c>
      <c r="Q143" s="53">
        <v>267.28000000000003</v>
      </c>
      <c r="R143" s="4">
        <f t="shared" si="8"/>
        <v>209.7222800000001</v>
      </c>
      <c r="S143" s="2" t="s">
        <v>153</v>
      </c>
      <c r="T143" s="7" t="s">
        <v>648</v>
      </c>
      <c r="U143" s="2" t="s">
        <v>154</v>
      </c>
      <c r="V143" s="2" t="s">
        <v>155</v>
      </c>
    </row>
    <row r="144" spans="1:22" x14ac:dyDescent="0.25">
      <c r="A144" s="2" t="s">
        <v>157</v>
      </c>
      <c r="B144" s="2" t="s">
        <v>152</v>
      </c>
      <c r="E144" s="2">
        <v>-194</v>
      </c>
      <c r="F144" s="2">
        <v>-190</v>
      </c>
      <c r="G144" s="46">
        <v>-241</v>
      </c>
      <c r="H144" s="46">
        <v>-338</v>
      </c>
      <c r="I144">
        <v>-256.08199999999999</v>
      </c>
      <c r="J144">
        <v>-363.79700000000003</v>
      </c>
      <c r="K144" s="2">
        <f t="shared" si="6"/>
        <v>107.71500000000003</v>
      </c>
      <c r="L144" s="2" t="s">
        <v>22</v>
      </c>
      <c r="M144" s="2">
        <f>IF(TI19294_gegevens_monstervakken3[[#This Row],[Type]]="Smal",70,IF(TI19294_gegevens_monstervakken3[[#This Row],[Type]]="Breed",100,0))</f>
        <v>100</v>
      </c>
      <c r="N1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4" s="37">
        <f t="shared" si="7"/>
        <v>0.33918000000000004</v>
      </c>
      <c r="P144" s="2">
        <v>658</v>
      </c>
      <c r="Q144" s="53">
        <v>322.42</v>
      </c>
      <c r="R144" s="4">
        <f t="shared" si="8"/>
        <v>223.18044000000003</v>
      </c>
      <c r="S144" s="2" t="s">
        <v>153</v>
      </c>
      <c r="T144" s="7" t="s">
        <v>648</v>
      </c>
      <c r="U144" s="2" t="s">
        <v>154</v>
      </c>
      <c r="V144" s="2" t="s">
        <v>155</v>
      </c>
    </row>
    <row r="145" spans="1:22" x14ac:dyDescent="0.25">
      <c r="A145" s="2" t="s">
        <v>158</v>
      </c>
      <c r="B145" s="2" t="s">
        <v>152</v>
      </c>
      <c r="E145" s="2">
        <v>-194</v>
      </c>
      <c r="F145" s="2">
        <v>-190</v>
      </c>
      <c r="G145" s="46">
        <v>-248</v>
      </c>
      <c r="H145" s="46">
        <v>-347</v>
      </c>
      <c r="I145">
        <v>-249.768</v>
      </c>
      <c r="J145">
        <v>-345.53100000000001</v>
      </c>
      <c r="K145" s="2">
        <f t="shared" si="6"/>
        <v>95.763000000000005</v>
      </c>
      <c r="L145" s="2" t="s">
        <v>22</v>
      </c>
      <c r="M145" s="2">
        <f>IF(TI19294_gegevens_monstervakken3[[#This Row],[Type]]="Smal",70,IF(TI19294_gegevens_monstervakken3[[#This Row],[Type]]="Breed",100,0))</f>
        <v>100</v>
      </c>
      <c r="N1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5" s="37">
        <f t="shared" si="7"/>
        <v>0.40232000000000001</v>
      </c>
      <c r="P145" s="2">
        <v>798</v>
      </c>
      <c r="Q145" s="53">
        <v>335.15999999999997</v>
      </c>
      <c r="R145" s="4">
        <f t="shared" si="8"/>
        <v>321.05135999999999</v>
      </c>
      <c r="S145" s="2" t="s">
        <v>153</v>
      </c>
      <c r="T145" s="7" t="s">
        <v>648</v>
      </c>
      <c r="U145" s="2" t="s">
        <v>154</v>
      </c>
      <c r="V145" s="2" t="s">
        <v>155</v>
      </c>
    </row>
    <row r="146" spans="1:22" x14ac:dyDescent="0.25">
      <c r="A146" s="2" t="s">
        <v>159</v>
      </c>
      <c r="B146" s="2" t="s">
        <v>152</v>
      </c>
      <c r="E146" s="2">
        <v>-194</v>
      </c>
      <c r="F146" s="2">
        <v>-190</v>
      </c>
      <c r="G146" s="46">
        <v>-238</v>
      </c>
      <c r="H146" s="46">
        <v>-329</v>
      </c>
      <c r="I146">
        <v>-248.04</v>
      </c>
      <c r="J146">
        <v>-322.66800000000001</v>
      </c>
      <c r="K146" s="2">
        <f t="shared" si="6"/>
        <v>74.628000000000014</v>
      </c>
      <c r="L146" s="2" t="s">
        <v>22</v>
      </c>
      <c r="M146" s="2">
        <f>IF(TI19294_gegevens_monstervakken3[[#This Row],[Type]]="Smal",70,IF(TI19294_gegevens_monstervakken3[[#This Row],[Type]]="Breed",100,0))</f>
        <v>100</v>
      </c>
      <c r="N14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6" s="37">
        <f t="shared" si="7"/>
        <v>0.41960000000000008</v>
      </c>
      <c r="P146" s="2">
        <v>623</v>
      </c>
      <c r="Q146" s="53">
        <v>323.96000000000004</v>
      </c>
      <c r="R146" s="4">
        <f t="shared" si="8"/>
        <v>261.41080000000005</v>
      </c>
      <c r="S146" s="2" t="s">
        <v>153</v>
      </c>
      <c r="T146" s="7" t="s">
        <v>648</v>
      </c>
      <c r="U146" s="2" t="s">
        <v>154</v>
      </c>
      <c r="V146" s="2" t="s">
        <v>155</v>
      </c>
    </row>
    <row r="147" spans="1:22" x14ac:dyDescent="0.25">
      <c r="A147" s="2" t="s">
        <v>160</v>
      </c>
      <c r="B147" s="2" t="s">
        <v>152</v>
      </c>
      <c r="E147" s="2">
        <v>-194</v>
      </c>
      <c r="F147" s="2">
        <v>-190</v>
      </c>
      <c r="G147" s="46">
        <v>-237</v>
      </c>
      <c r="H147" s="46">
        <v>-326</v>
      </c>
      <c r="I147">
        <v>-256.38600000000002</v>
      </c>
      <c r="J147">
        <v>-413.96100000000001</v>
      </c>
      <c r="K147" s="2">
        <f t="shared" si="6"/>
        <v>157.57499999999999</v>
      </c>
      <c r="L147" s="2" t="s">
        <v>22</v>
      </c>
      <c r="M147" s="2">
        <f>IF(TI19294_gegevens_monstervakken3[[#This Row],[Type]]="Smal",70,IF(TI19294_gegevens_monstervakken3[[#This Row],[Type]]="Breed",100,0))</f>
        <v>100</v>
      </c>
      <c r="N1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7" s="37">
        <f t="shared" si="7"/>
        <v>0.33613999999999977</v>
      </c>
      <c r="P147" s="2">
        <v>751</v>
      </c>
      <c r="Q147" s="53">
        <v>398.03000000000003</v>
      </c>
      <c r="R147" s="4">
        <f t="shared" si="8"/>
        <v>252.44113999999982</v>
      </c>
      <c r="S147" s="2" t="s">
        <v>153</v>
      </c>
      <c r="T147" s="7" t="s">
        <v>648</v>
      </c>
      <c r="U147" s="2" t="s">
        <v>154</v>
      </c>
      <c r="V147" s="2" t="s">
        <v>155</v>
      </c>
    </row>
    <row r="148" spans="1:22" x14ac:dyDescent="0.25">
      <c r="A148" s="2" t="s">
        <v>161</v>
      </c>
      <c r="B148" s="2" t="s">
        <v>152</v>
      </c>
      <c r="E148" s="2">
        <v>-194</v>
      </c>
      <c r="F148" s="2">
        <v>-190</v>
      </c>
      <c r="G148" s="46">
        <v>-238</v>
      </c>
      <c r="H148" s="46">
        <v>-373</v>
      </c>
      <c r="I148">
        <v>-243.59700000000001</v>
      </c>
      <c r="J148">
        <v>-339.64799999999997</v>
      </c>
      <c r="K148" s="2">
        <f t="shared" si="6"/>
        <v>96.050999999999959</v>
      </c>
      <c r="L148" s="2" t="s">
        <v>22</v>
      </c>
      <c r="M148" s="2">
        <f>IF(TI19294_gegevens_monstervakken3[[#This Row],[Type]]="Smal",70,IF(TI19294_gegevens_monstervakken3[[#This Row],[Type]]="Breed",100,0))</f>
        <v>100</v>
      </c>
      <c r="N14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8" s="37">
        <f t="shared" si="7"/>
        <v>0.46402999999999994</v>
      </c>
      <c r="P148" s="2">
        <v>575</v>
      </c>
      <c r="Q148" s="53">
        <v>299</v>
      </c>
      <c r="R148" s="4">
        <f t="shared" si="8"/>
        <v>266.81724999999994</v>
      </c>
      <c r="S148" s="2" t="s">
        <v>153</v>
      </c>
      <c r="T148" s="7" t="s">
        <v>648</v>
      </c>
      <c r="U148" s="2" t="s">
        <v>154</v>
      </c>
      <c r="V148" s="2" t="s">
        <v>155</v>
      </c>
    </row>
    <row r="149" spans="1:22" x14ac:dyDescent="0.25">
      <c r="A149" s="2" t="s">
        <v>162</v>
      </c>
      <c r="B149" s="2" t="s">
        <v>152</v>
      </c>
      <c r="E149" s="2">
        <v>-194</v>
      </c>
      <c r="F149" s="2">
        <v>-190</v>
      </c>
      <c r="G149" s="46">
        <v>-219</v>
      </c>
      <c r="H149" s="46">
        <v>-399</v>
      </c>
      <c r="I149">
        <v>-236.79499999999999</v>
      </c>
      <c r="J149">
        <v>-312.90600000000001</v>
      </c>
      <c r="K149" s="2">
        <f t="shared" si="6"/>
        <v>76.111000000000018</v>
      </c>
      <c r="L149" s="2" t="s">
        <v>22</v>
      </c>
      <c r="M149" s="2">
        <f>IF(TI19294_gegevens_monstervakken3[[#This Row],[Type]]="Smal",70,IF(TI19294_gegevens_monstervakken3[[#This Row],[Type]]="Breed",100,0))</f>
        <v>100</v>
      </c>
      <c r="N14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49" s="37">
        <f t="shared" si="7"/>
        <v>0.53205000000000013</v>
      </c>
      <c r="P149" s="2">
        <v>374</v>
      </c>
      <c r="Q149" s="53">
        <v>265.53999999999996</v>
      </c>
      <c r="R149" s="4">
        <f t="shared" si="8"/>
        <v>198.98670000000004</v>
      </c>
      <c r="S149" s="2" t="s">
        <v>153</v>
      </c>
      <c r="T149" s="7" t="s">
        <v>648</v>
      </c>
      <c r="U149" s="2" t="s">
        <v>154</v>
      </c>
      <c r="V149" s="2" t="s">
        <v>155</v>
      </c>
    </row>
    <row r="150" spans="1:22" x14ac:dyDescent="0.25">
      <c r="A150" s="2" t="s">
        <v>163</v>
      </c>
      <c r="B150" s="2" t="s">
        <v>152</v>
      </c>
      <c r="E150" s="2">
        <v>-194</v>
      </c>
      <c r="F150" s="2">
        <v>-190</v>
      </c>
      <c r="G150" s="46">
        <v>-240</v>
      </c>
      <c r="H150" s="46">
        <v>-339</v>
      </c>
      <c r="I150">
        <v>-247.845</v>
      </c>
      <c r="J150">
        <v>-376.73399999999998</v>
      </c>
      <c r="K150" s="2">
        <f t="shared" si="6"/>
        <v>128.88899999999998</v>
      </c>
      <c r="L150" s="2" t="s">
        <v>22</v>
      </c>
      <c r="M150" s="2">
        <f>IF(TI19294_gegevens_monstervakken3[[#This Row],[Type]]="Smal",70,IF(TI19294_gegevens_monstervakken3[[#This Row],[Type]]="Breed",100,0))</f>
        <v>100</v>
      </c>
      <c r="N15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0" s="37">
        <f t="shared" si="7"/>
        <v>0.42155000000000004</v>
      </c>
      <c r="P150" s="2">
        <v>526</v>
      </c>
      <c r="Q150" s="53">
        <v>263</v>
      </c>
      <c r="R150" s="4">
        <f t="shared" si="8"/>
        <v>221.73530000000002</v>
      </c>
      <c r="S150" s="30" t="s">
        <v>153</v>
      </c>
      <c r="T150" s="23" t="s">
        <v>648</v>
      </c>
      <c r="U150" s="30" t="s">
        <v>154</v>
      </c>
      <c r="V150" s="2" t="s">
        <v>155</v>
      </c>
    </row>
    <row r="151" spans="1:22" x14ac:dyDescent="0.25">
      <c r="A151" s="2" t="s">
        <v>164</v>
      </c>
      <c r="B151" s="2" t="s">
        <v>152</v>
      </c>
      <c r="E151" s="2">
        <v>-194</v>
      </c>
      <c r="F151" s="2">
        <v>-190</v>
      </c>
      <c r="G151" s="46">
        <v>-239</v>
      </c>
      <c r="H151" s="46">
        <v>-329</v>
      </c>
      <c r="I151">
        <v>-254.922</v>
      </c>
      <c r="J151">
        <v>-380.03399999999999</v>
      </c>
      <c r="K151" s="2">
        <f t="shared" si="6"/>
        <v>125.11199999999999</v>
      </c>
      <c r="L151" s="2" t="s">
        <v>22</v>
      </c>
      <c r="M151" s="2">
        <f>IF(TI19294_gegevens_monstervakken3[[#This Row],[Type]]="Smal",70,IF(TI19294_gegevens_monstervakken3[[#This Row],[Type]]="Breed",100,0))</f>
        <v>100</v>
      </c>
      <c r="N1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1" s="37">
        <f t="shared" si="7"/>
        <v>0.35078000000000004</v>
      </c>
      <c r="P151" s="2">
        <v>486</v>
      </c>
      <c r="Q151" s="53">
        <v>247.86</v>
      </c>
      <c r="R151" s="4">
        <f t="shared" si="8"/>
        <v>170.47908000000001</v>
      </c>
      <c r="S151" s="30" t="s">
        <v>153</v>
      </c>
      <c r="T151" s="23" t="s">
        <v>648</v>
      </c>
      <c r="U151" s="30" t="s">
        <v>154</v>
      </c>
      <c r="V151" s="2" t="s">
        <v>155</v>
      </c>
    </row>
    <row r="152" spans="1:22" x14ac:dyDescent="0.25">
      <c r="A152" s="2" t="s">
        <v>165</v>
      </c>
      <c r="B152" s="2" t="s">
        <v>166</v>
      </c>
      <c r="E152" s="2">
        <v>-196</v>
      </c>
      <c r="F152" s="2">
        <v>-190</v>
      </c>
      <c r="G152" s="46">
        <v>-212</v>
      </c>
      <c r="H152" s="46">
        <v>-327</v>
      </c>
      <c r="I152">
        <v>-204.99999999999997</v>
      </c>
      <c r="J152">
        <v>-248.297</v>
      </c>
      <c r="K152" s="2">
        <f t="shared" si="6"/>
        <v>43.297000000000025</v>
      </c>
      <c r="L152" s="2" t="s">
        <v>22</v>
      </c>
      <c r="M152" s="2">
        <f>IF(TI19294_gegevens_monstervakken3[[#This Row],[Type]]="Smal",70,IF(TI19294_gegevens_monstervakken3[[#This Row],[Type]]="Breed",100,0))</f>
        <v>100</v>
      </c>
      <c r="N15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-248.297</v>
      </c>
      <c r="O152" s="37">
        <f t="shared" si="7"/>
        <v>0.43297000000000024</v>
      </c>
      <c r="P152" s="2">
        <v>127</v>
      </c>
      <c r="Q152" s="53">
        <v>99.06</v>
      </c>
      <c r="R152" s="4">
        <f t="shared" si="8"/>
        <v>54.987190000000034</v>
      </c>
      <c r="S152" s="30" t="s">
        <v>6</v>
      </c>
      <c r="T152" s="23" t="s">
        <v>648</v>
      </c>
      <c r="U152" s="30" t="s">
        <v>7</v>
      </c>
      <c r="V152" s="2" t="s">
        <v>8</v>
      </c>
    </row>
    <row r="153" spans="1:22" x14ac:dyDescent="0.25">
      <c r="A153" s="2" t="s">
        <v>167</v>
      </c>
      <c r="B153" s="2" t="s">
        <v>166</v>
      </c>
      <c r="E153" s="2">
        <v>-196</v>
      </c>
      <c r="F153" s="2">
        <v>-190</v>
      </c>
      <c r="G153" s="46">
        <v>-253</v>
      </c>
      <c r="H153" s="46">
        <v>-365</v>
      </c>
      <c r="I153">
        <v>-248.01099999999997</v>
      </c>
      <c r="J153">
        <v>-373.61599999999999</v>
      </c>
      <c r="K153" s="2">
        <f t="shared" si="6"/>
        <v>125.60500000000002</v>
      </c>
      <c r="L153" s="2" t="s">
        <v>22</v>
      </c>
      <c r="M153" s="2">
        <f>IF(TI19294_gegevens_monstervakken3[[#This Row],[Type]]="Smal",70,IF(TI19294_gegevens_monstervakken3[[#This Row],[Type]]="Breed",100,0))</f>
        <v>100</v>
      </c>
      <c r="N15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3" s="37">
        <f t="shared" si="7"/>
        <v>0.41989000000000032</v>
      </c>
      <c r="P153" s="2">
        <v>254</v>
      </c>
      <c r="Q153" s="53">
        <v>93.98</v>
      </c>
      <c r="R153" s="4">
        <f t="shared" si="8"/>
        <v>106.65206000000008</v>
      </c>
      <c r="S153" s="30" t="s">
        <v>6</v>
      </c>
      <c r="T153" s="23" t="s">
        <v>648</v>
      </c>
      <c r="U153" s="30" t="s">
        <v>7</v>
      </c>
      <c r="V153" s="2" t="s">
        <v>8</v>
      </c>
    </row>
    <row r="154" spans="1:22" x14ac:dyDescent="0.25">
      <c r="A154" s="2" t="s">
        <v>168</v>
      </c>
      <c r="B154" s="2" t="s">
        <v>166</v>
      </c>
      <c r="E154" s="2">
        <v>-194</v>
      </c>
      <c r="F154" s="2">
        <v>-190</v>
      </c>
      <c r="G154" s="46">
        <v>-243</v>
      </c>
      <c r="H154" s="46">
        <v>-293</v>
      </c>
      <c r="I154">
        <v>-242.70299999999997</v>
      </c>
      <c r="J154">
        <v>-404.81</v>
      </c>
      <c r="K154" s="2">
        <f t="shared" si="6"/>
        <v>162.10700000000003</v>
      </c>
      <c r="L154" s="2" t="s">
        <v>22</v>
      </c>
      <c r="M154" s="2">
        <f>IF(TI19294_gegevens_monstervakken3[[#This Row],[Type]]="Smal",70,IF(TI19294_gegevens_monstervakken3[[#This Row],[Type]]="Breed",100,0))</f>
        <v>100</v>
      </c>
      <c r="N1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4" s="37">
        <f t="shared" si="7"/>
        <v>0.47297000000000028</v>
      </c>
      <c r="P154" s="2">
        <v>830</v>
      </c>
      <c r="Q154" s="53">
        <v>415</v>
      </c>
      <c r="R154" s="4">
        <f t="shared" si="8"/>
        <v>392.56510000000026</v>
      </c>
      <c r="S154" s="30" t="s">
        <v>6</v>
      </c>
      <c r="T154" s="23" t="s">
        <v>648</v>
      </c>
      <c r="U154" s="30" t="s">
        <v>7</v>
      </c>
      <c r="V154" s="2" t="s">
        <v>8</v>
      </c>
    </row>
    <row r="155" spans="1:22" x14ac:dyDescent="0.25">
      <c r="A155" s="2" t="s">
        <v>169</v>
      </c>
      <c r="B155" s="2" t="s">
        <v>166</v>
      </c>
      <c r="E155" s="2">
        <v>-194</v>
      </c>
      <c r="F155" s="2">
        <v>-190</v>
      </c>
      <c r="G155" s="46">
        <v>-205</v>
      </c>
      <c r="H155" s="46">
        <v>-272</v>
      </c>
      <c r="I155">
        <v>-247.97099999999998</v>
      </c>
      <c r="J155">
        <v>-329.30799999999999</v>
      </c>
      <c r="K155" s="2">
        <f t="shared" si="6"/>
        <v>81.337000000000018</v>
      </c>
      <c r="L155" s="2" t="s">
        <v>5</v>
      </c>
      <c r="M155" s="2"/>
      <c r="N1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-329.30799999999999</v>
      </c>
      <c r="O155" s="37">
        <f t="shared" si="7"/>
        <v>0.81337000000000015</v>
      </c>
      <c r="P155" s="2">
        <v>359</v>
      </c>
      <c r="Q155" s="53">
        <v>240.53</v>
      </c>
      <c r="R155" s="4">
        <f t="shared" si="8"/>
        <v>291.99983000000003</v>
      </c>
      <c r="S155" s="30" t="s">
        <v>6</v>
      </c>
      <c r="T155" s="23"/>
      <c r="U155" s="30" t="s">
        <v>7</v>
      </c>
      <c r="V155" s="2" t="s">
        <v>8</v>
      </c>
    </row>
    <row r="156" spans="1:22" x14ac:dyDescent="0.25">
      <c r="A156" s="2" t="s">
        <v>170</v>
      </c>
      <c r="B156" s="2" t="s">
        <v>166</v>
      </c>
      <c r="E156" s="2">
        <v>-196</v>
      </c>
      <c r="F156" s="2">
        <v>-190</v>
      </c>
      <c r="G156" s="46">
        <v>-214</v>
      </c>
      <c r="H156" s="46">
        <v>-345</v>
      </c>
      <c r="I156">
        <v>-256.78800000000001</v>
      </c>
      <c r="J156">
        <v>-319.41000000000003</v>
      </c>
      <c r="K156" s="2">
        <f t="shared" si="6"/>
        <v>62.622000000000014</v>
      </c>
      <c r="L156" s="2" t="s">
        <v>22</v>
      </c>
      <c r="M156" s="2">
        <f>IF(TI19294_gegevens_monstervakken3[[#This Row],[Type]]="Smal",70,IF(TI19294_gegevens_monstervakken3[[#This Row],[Type]]="Breed",100,0))</f>
        <v>100</v>
      </c>
      <c r="N15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6" s="37">
        <f t="shared" si="7"/>
        <v>0.33211999999999992</v>
      </c>
      <c r="P156" s="2">
        <v>204</v>
      </c>
      <c r="Q156" s="53">
        <v>155.04</v>
      </c>
      <c r="R156" s="4">
        <f t="shared" si="8"/>
        <v>67.752479999999977</v>
      </c>
      <c r="S156" s="30" t="s">
        <v>6</v>
      </c>
      <c r="T156" s="23" t="s">
        <v>648</v>
      </c>
      <c r="U156" s="30" t="s">
        <v>7</v>
      </c>
      <c r="V156" s="2" t="s">
        <v>8</v>
      </c>
    </row>
    <row r="157" spans="1:22" x14ac:dyDescent="0.25">
      <c r="A157" s="2" t="s">
        <v>171</v>
      </c>
      <c r="B157" s="2" t="s">
        <v>166</v>
      </c>
      <c r="E157" s="2">
        <v>-196</v>
      </c>
      <c r="F157" s="2">
        <v>-190</v>
      </c>
      <c r="G157" s="46">
        <v>-212</v>
      </c>
      <c r="H157" s="46">
        <v>-340</v>
      </c>
      <c r="I157">
        <v>-204.99999999999997</v>
      </c>
      <c r="J157">
        <v>-231.71100000000001</v>
      </c>
      <c r="K157" s="2">
        <f t="shared" si="6"/>
        <v>26.711000000000041</v>
      </c>
      <c r="L157" s="2" t="s">
        <v>22</v>
      </c>
      <c r="M157" s="2">
        <f>IF(TI19294_gegevens_monstervakken3[[#This Row],[Type]]="Smal",70,IF(TI19294_gegevens_monstervakken3[[#This Row],[Type]]="Breed",100,0))</f>
        <v>100</v>
      </c>
      <c r="N15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-231.71100000000001</v>
      </c>
      <c r="O157" s="37">
        <f t="shared" si="7"/>
        <v>0.2671100000000004</v>
      </c>
      <c r="P157" s="2">
        <v>115</v>
      </c>
      <c r="Q157" s="53">
        <v>89.7</v>
      </c>
      <c r="R157" s="4">
        <f t="shared" si="8"/>
        <v>30.717650000000045</v>
      </c>
      <c r="S157" s="30" t="s">
        <v>6</v>
      </c>
      <c r="T157" s="23" t="s">
        <v>648</v>
      </c>
      <c r="U157" s="30" t="s">
        <v>7</v>
      </c>
      <c r="V157" s="2" t="s">
        <v>8</v>
      </c>
    </row>
    <row r="158" spans="1:22" x14ac:dyDescent="0.25">
      <c r="A158" s="2" t="s">
        <v>172</v>
      </c>
      <c r="B158" s="2" t="s">
        <v>166</v>
      </c>
      <c r="E158" s="2">
        <v>-194</v>
      </c>
      <c r="F158" s="2">
        <v>-190</v>
      </c>
      <c r="G158" s="46">
        <v>-274</v>
      </c>
      <c r="H158" s="46">
        <v>-346</v>
      </c>
      <c r="I158">
        <v>-219.089</v>
      </c>
      <c r="J158">
        <v>-398.798</v>
      </c>
      <c r="K158" s="2">
        <f t="shared" si="6"/>
        <v>179.709</v>
      </c>
      <c r="L158" s="2" t="s">
        <v>22</v>
      </c>
      <c r="M158" s="2">
        <f>IF(TI19294_gegevens_monstervakken3[[#This Row],[Type]]="Smal",70,IF(TI19294_gegevens_monstervakken3[[#This Row],[Type]]="Breed",100,0))</f>
        <v>100</v>
      </c>
      <c r="N15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8" s="37">
        <f t="shared" si="7"/>
        <v>0.70911000000000002</v>
      </c>
      <c r="P158" s="2">
        <v>1039</v>
      </c>
      <c r="Q158" s="53">
        <v>166.24</v>
      </c>
      <c r="R158" s="4">
        <f t="shared" si="8"/>
        <v>736.76529000000005</v>
      </c>
      <c r="S158" s="30" t="s">
        <v>6</v>
      </c>
      <c r="T158" s="23" t="s">
        <v>648</v>
      </c>
      <c r="U158" s="30" t="s">
        <v>7</v>
      </c>
      <c r="V158" s="2" t="s">
        <v>8</v>
      </c>
    </row>
    <row r="159" spans="1:22" x14ac:dyDescent="0.25">
      <c r="A159" s="2" t="s">
        <v>173</v>
      </c>
      <c r="B159" s="2" t="s">
        <v>166</v>
      </c>
      <c r="E159" s="2">
        <v>-194</v>
      </c>
      <c r="F159" s="2">
        <v>-190</v>
      </c>
      <c r="G159" s="46">
        <v>-208</v>
      </c>
      <c r="H159" s="46">
        <v>-304</v>
      </c>
      <c r="I159">
        <v>-225.32800000000003</v>
      </c>
      <c r="J159">
        <v>-328.33600000000001</v>
      </c>
      <c r="K159" s="2">
        <f t="shared" si="6"/>
        <v>103.00799999999998</v>
      </c>
      <c r="L159" s="2" t="s">
        <v>22</v>
      </c>
      <c r="M159" s="2">
        <f>IF(TI19294_gegevens_monstervakken3[[#This Row],[Type]]="Smal",70,IF(TI19294_gegevens_monstervakken3[[#This Row],[Type]]="Breed",100,0))</f>
        <v>100</v>
      </c>
      <c r="N1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59" s="37">
        <f t="shared" si="7"/>
        <v>0.64671999999999974</v>
      </c>
      <c r="P159" s="2">
        <v>223</v>
      </c>
      <c r="Q159" s="53">
        <v>214.07999999999998</v>
      </c>
      <c r="R159" s="4">
        <f t="shared" si="8"/>
        <v>144.21855999999994</v>
      </c>
      <c r="S159" s="30" t="s">
        <v>6</v>
      </c>
      <c r="T159" s="23" t="s">
        <v>648</v>
      </c>
      <c r="U159" s="30" t="s">
        <v>7</v>
      </c>
      <c r="V159" s="2" t="s">
        <v>8</v>
      </c>
    </row>
    <row r="160" spans="1:22" x14ac:dyDescent="0.25">
      <c r="A160" s="2" t="s">
        <v>174</v>
      </c>
      <c r="B160" s="2" t="s">
        <v>166</v>
      </c>
      <c r="E160" s="2">
        <v>-196</v>
      </c>
      <c r="F160" s="2">
        <v>-190</v>
      </c>
      <c r="G160" s="46">
        <v>-250</v>
      </c>
      <c r="H160" s="46">
        <v>-368</v>
      </c>
      <c r="I160">
        <v>-261.55200000000002</v>
      </c>
      <c r="J160">
        <v>-384.61500000000001</v>
      </c>
      <c r="K160" s="2">
        <f t="shared" si="6"/>
        <v>123.06299999999999</v>
      </c>
      <c r="L160" s="2" t="s">
        <v>22</v>
      </c>
      <c r="M160" s="2">
        <f>IF(TI19294_gegevens_monstervakken3[[#This Row],[Type]]="Smal",70,IF(TI19294_gegevens_monstervakken3[[#This Row],[Type]]="Breed",100,0))</f>
        <v>100</v>
      </c>
      <c r="N16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60" s="37">
        <f t="shared" si="7"/>
        <v>0.28447999999999979</v>
      </c>
      <c r="P160" s="2">
        <v>224</v>
      </c>
      <c r="Q160" s="53">
        <v>89.600000000000009</v>
      </c>
      <c r="R160" s="4">
        <f t="shared" si="8"/>
        <v>63.723519999999951</v>
      </c>
      <c r="S160" s="30" t="s">
        <v>6</v>
      </c>
      <c r="T160" s="23" t="s">
        <v>648</v>
      </c>
      <c r="U160" s="30" t="s">
        <v>7</v>
      </c>
      <c r="V160" s="2" t="s">
        <v>8</v>
      </c>
    </row>
    <row r="161" spans="1:22" x14ac:dyDescent="0.25">
      <c r="A161" s="2" t="s">
        <v>175</v>
      </c>
      <c r="B161" s="2" t="s">
        <v>166</v>
      </c>
      <c r="E161" s="2">
        <v>-194</v>
      </c>
      <c r="F161" s="2">
        <v>-190</v>
      </c>
      <c r="G161" s="46">
        <v>-212</v>
      </c>
      <c r="H161" s="46">
        <v>-347</v>
      </c>
      <c r="I161">
        <v>-204.99999999999997</v>
      </c>
      <c r="J161">
        <v>-237.786</v>
      </c>
      <c r="K161" s="2">
        <f t="shared" si="6"/>
        <v>32.78600000000003</v>
      </c>
      <c r="L161" s="2" t="s">
        <v>22</v>
      </c>
      <c r="M161" s="2">
        <f>IF(TI19294_gegevens_monstervakken3[[#This Row],[Type]]="Smal",70,IF(TI19294_gegevens_monstervakken3[[#This Row],[Type]]="Breed",100,0))</f>
        <v>100</v>
      </c>
      <c r="N161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-237.786</v>
      </c>
      <c r="O161" s="37">
        <f t="shared" si="7"/>
        <v>0.32786000000000032</v>
      </c>
      <c r="P161" s="2">
        <v>641</v>
      </c>
      <c r="Q161" s="53">
        <v>499.98</v>
      </c>
      <c r="R161" s="4">
        <f t="shared" si="8"/>
        <v>210.15826000000021</v>
      </c>
      <c r="S161" s="30" t="s">
        <v>6</v>
      </c>
      <c r="T161" s="23" t="s">
        <v>648</v>
      </c>
      <c r="U161" s="30" t="s">
        <v>7</v>
      </c>
      <c r="V161" s="2" t="s">
        <v>8</v>
      </c>
    </row>
    <row r="162" spans="1:22" x14ac:dyDescent="0.25">
      <c r="A162" s="2" t="s">
        <v>176</v>
      </c>
      <c r="B162" s="2" t="s">
        <v>166</v>
      </c>
      <c r="E162" s="2">
        <v>-196</v>
      </c>
      <c r="F162" s="2">
        <v>-190</v>
      </c>
      <c r="G162" s="46">
        <v>-214</v>
      </c>
      <c r="H162" s="46">
        <v>-338</v>
      </c>
      <c r="I162">
        <v>-257.35599999999999</v>
      </c>
      <c r="J162">
        <v>-327.59200000000004</v>
      </c>
      <c r="K162" s="2">
        <f t="shared" si="6"/>
        <v>70.236000000000047</v>
      </c>
      <c r="L162" s="2" t="s">
        <v>22</v>
      </c>
      <c r="M162" s="2">
        <f>IF(TI19294_gegevens_monstervakken3[[#This Row],[Type]]="Smal",70,IF(TI19294_gegevens_monstervakken3[[#This Row],[Type]]="Breed",100,0))</f>
        <v>100</v>
      </c>
      <c r="N1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62" s="37">
        <f t="shared" si="7"/>
        <v>0.32644000000000006</v>
      </c>
      <c r="P162" s="2">
        <v>223</v>
      </c>
      <c r="Q162" s="53">
        <v>169.48</v>
      </c>
      <c r="R162" s="4">
        <f t="shared" si="8"/>
        <v>72.796120000000016</v>
      </c>
      <c r="S162" s="30" t="s">
        <v>6</v>
      </c>
      <c r="T162" s="23" t="s">
        <v>648</v>
      </c>
      <c r="U162" s="30" t="s">
        <v>7</v>
      </c>
      <c r="V162" s="2" t="s">
        <v>8</v>
      </c>
    </row>
    <row r="163" spans="1:22" x14ac:dyDescent="0.25">
      <c r="A163" s="2" t="s">
        <v>177</v>
      </c>
      <c r="B163" s="2" t="s">
        <v>166</v>
      </c>
      <c r="E163" s="2">
        <v>-196</v>
      </c>
      <c r="F163" s="2">
        <v>-190</v>
      </c>
      <c r="G163" s="46">
        <v>-219</v>
      </c>
      <c r="H163" s="46">
        <v>-343</v>
      </c>
      <c r="I163">
        <v>-238.54099999999997</v>
      </c>
      <c r="J163">
        <v>-297.63900000000001</v>
      </c>
      <c r="K163" s="2">
        <f t="shared" si="6"/>
        <v>59.098000000000042</v>
      </c>
      <c r="L163" s="2" t="s">
        <v>22</v>
      </c>
      <c r="M163" s="2">
        <f>IF(TI19294_gegevens_monstervakken3[[#This Row],[Type]]="Smal",70,IF(TI19294_gegevens_monstervakken3[[#This Row],[Type]]="Breed",100,0))</f>
        <v>100</v>
      </c>
      <c r="N163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-297.63900000000001</v>
      </c>
      <c r="O163" s="37">
        <f t="shared" si="7"/>
        <v>0.59098000000000039</v>
      </c>
      <c r="P163" s="2">
        <v>154</v>
      </c>
      <c r="Q163" s="53">
        <v>109.33999999999999</v>
      </c>
      <c r="R163" s="4">
        <f t="shared" si="8"/>
        <v>91.010920000000056</v>
      </c>
      <c r="S163" s="30" t="s">
        <v>6</v>
      </c>
      <c r="T163" s="23" t="s">
        <v>648</v>
      </c>
      <c r="U163" s="30" t="s">
        <v>7</v>
      </c>
      <c r="V163" s="2" t="s">
        <v>8</v>
      </c>
    </row>
    <row r="164" spans="1:22" x14ac:dyDescent="0.25">
      <c r="A164" s="2" t="s">
        <v>178</v>
      </c>
      <c r="B164" s="2" t="s">
        <v>166</v>
      </c>
      <c r="E164" s="2">
        <v>-196</v>
      </c>
      <c r="F164" s="2">
        <v>-190</v>
      </c>
      <c r="G164" s="46">
        <v>-249</v>
      </c>
      <c r="H164" s="46">
        <v>-364</v>
      </c>
      <c r="I164">
        <v>-247.23899999999998</v>
      </c>
      <c r="J164">
        <v>-383.70600000000002</v>
      </c>
      <c r="K164" s="2">
        <f t="shared" si="6"/>
        <v>136.46700000000004</v>
      </c>
      <c r="L164" s="2" t="s">
        <v>22</v>
      </c>
      <c r="M164" s="2">
        <f>IF(TI19294_gegevens_monstervakken3[[#This Row],[Type]]="Smal",70,IF(TI19294_gegevens_monstervakken3[[#This Row],[Type]]="Breed",100,0))</f>
        <v>100</v>
      </c>
      <c r="N16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64" s="37">
        <f t="shared" si="7"/>
        <v>0.42761000000000027</v>
      </c>
      <c r="P164" s="2">
        <v>175</v>
      </c>
      <c r="Q164" s="53">
        <v>71.75</v>
      </c>
      <c r="R164" s="4">
        <f t="shared" si="8"/>
        <v>74.831750000000042</v>
      </c>
      <c r="S164" s="30" t="s">
        <v>6</v>
      </c>
      <c r="T164" s="23" t="s">
        <v>648</v>
      </c>
      <c r="U164" s="30" t="s">
        <v>7</v>
      </c>
      <c r="V164" s="2" t="s">
        <v>8</v>
      </c>
    </row>
    <row r="165" spans="1:22" x14ac:dyDescent="0.25">
      <c r="A165" s="2" t="s">
        <v>179</v>
      </c>
      <c r="B165" s="2" t="s">
        <v>166</v>
      </c>
      <c r="E165" s="2">
        <v>-196</v>
      </c>
      <c r="F165" s="2">
        <v>-190</v>
      </c>
      <c r="G165" s="46">
        <v>-250</v>
      </c>
      <c r="H165" s="46">
        <v>-367</v>
      </c>
      <c r="I165">
        <v>-261.81899999999996</v>
      </c>
      <c r="J165">
        <v>-403.48699999999997</v>
      </c>
      <c r="K165" s="2">
        <f t="shared" si="6"/>
        <v>141.66800000000001</v>
      </c>
      <c r="L165" s="2" t="s">
        <v>22</v>
      </c>
      <c r="M165" s="2">
        <f>IF(TI19294_gegevens_monstervakken3[[#This Row],[Type]]="Smal",70,IF(TI19294_gegevens_monstervakken3[[#This Row],[Type]]="Breed",100,0))</f>
        <v>100</v>
      </c>
      <c r="N1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65" s="37">
        <f t="shared" si="7"/>
        <v>0.28181000000000039</v>
      </c>
      <c r="P165" s="2">
        <v>229</v>
      </c>
      <c r="Q165" s="53">
        <v>91.600000000000009</v>
      </c>
      <c r="R165" s="4">
        <f t="shared" si="8"/>
        <v>64.534490000000091</v>
      </c>
      <c r="S165" s="30" t="s">
        <v>6</v>
      </c>
      <c r="T165" s="23" t="s">
        <v>648</v>
      </c>
      <c r="U165" s="30" t="s">
        <v>7</v>
      </c>
      <c r="V165" s="2" t="s">
        <v>8</v>
      </c>
    </row>
    <row r="166" spans="1:22" x14ac:dyDescent="0.25">
      <c r="A166" s="2" t="s">
        <v>180</v>
      </c>
      <c r="B166" s="2" t="s">
        <v>166</v>
      </c>
      <c r="E166" s="2">
        <v>-196</v>
      </c>
      <c r="F166" s="2">
        <v>-190</v>
      </c>
      <c r="G166" s="46">
        <v>-247</v>
      </c>
      <c r="H166" s="46">
        <v>-371</v>
      </c>
      <c r="I166">
        <v>-267.08599999999996</v>
      </c>
      <c r="J166">
        <v>-391.05</v>
      </c>
      <c r="K166" s="2">
        <f t="shared" si="6"/>
        <v>123.96400000000006</v>
      </c>
      <c r="L166" s="2" t="s">
        <v>22</v>
      </c>
      <c r="M166" s="2">
        <f>IF(TI19294_gegevens_monstervakken3[[#This Row],[Type]]="Smal",70,IF(TI19294_gegevens_monstervakken3[[#This Row],[Type]]="Breed",100,0))</f>
        <v>100</v>
      </c>
      <c r="N1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66" s="37">
        <f t="shared" si="7"/>
        <v>0.22914000000000045</v>
      </c>
      <c r="P166" s="2">
        <v>254</v>
      </c>
      <c r="Q166" s="53">
        <v>109.22</v>
      </c>
      <c r="R166" s="4">
        <f t="shared" si="8"/>
        <v>58.201560000000114</v>
      </c>
      <c r="S166" s="30" t="s">
        <v>6</v>
      </c>
      <c r="T166" s="23" t="s">
        <v>648</v>
      </c>
      <c r="U166" s="30" t="s">
        <v>7</v>
      </c>
      <c r="V166" s="2" t="s">
        <v>8</v>
      </c>
    </row>
    <row r="167" spans="1:22" x14ac:dyDescent="0.25">
      <c r="A167" s="2" t="s">
        <v>181</v>
      </c>
      <c r="B167" s="2" t="s">
        <v>182</v>
      </c>
      <c r="E167" s="2">
        <v>-196</v>
      </c>
      <c r="F167" s="2">
        <v>-190</v>
      </c>
      <c r="G167" s="46">
        <v>-214</v>
      </c>
      <c r="H167" s="46">
        <v>-315</v>
      </c>
      <c r="I167">
        <v>-227.15800000000002</v>
      </c>
      <c r="J167">
        <v>-267.15100000000001</v>
      </c>
      <c r="K167" s="2">
        <f t="shared" si="6"/>
        <v>39.992999999999995</v>
      </c>
      <c r="L167" s="2" t="s">
        <v>5</v>
      </c>
      <c r="M167" s="2"/>
      <c r="N16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-267.15100000000001</v>
      </c>
      <c r="O167" s="37">
        <f t="shared" si="7"/>
        <v>0.39992999999999995</v>
      </c>
      <c r="P167" s="2">
        <v>184</v>
      </c>
      <c r="Q167" s="53">
        <v>185.84</v>
      </c>
      <c r="R167" s="4">
        <f t="shared" si="8"/>
        <v>73.587119999999985</v>
      </c>
      <c r="S167" s="30" t="s">
        <v>63</v>
      </c>
      <c r="T167" s="23"/>
      <c r="U167" s="30" t="s">
        <v>7</v>
      </c>
      <c r="V167" s="2" t="s">
        <v>8</v>
      </c>
    </row>
    <row r="168" spans="1:22" x14ac:dyDescent="0.25">
      <c r="A168" s="2" t="s">
        <v>183</v>
      </c>
      <c r="B168" s="2" t="s">
        <v>182</v>
      </c>
      <c r="E168" s="2">
        <v>-196</v>
      </c>
      <c r="F168" s="2">
        <v>-190</v>
      </c>
      <c r="G168" s="46">
        <v>-208</v>
      </c>
      <c r="H168" s="46">
        <v>-257</v>
      </c>
      <c r="I168">
        <v>-217.33799999999999</v>
      </c>
      <c r="J168">
        <v>-272.33600000000001</v>
      </c>
      <c r="K168" s="2">
        <f t="shared" si="6"/>
        <v>54.998000000000019</v>
      </c>
      <c r="L168" s="2" t="s">
        <v>5</v>
      </c>
      <c r="M168" s="2"/>
      <c r="N16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-272.33600000000001</v>
      </c>
      <c r="O168" s="37">
        <f t="shared" si="7"/>
        <v>0.54998000000000014</v>
      </c>
      <c r="P168" s="2">
        <v>119</v>
      </c>
      <c r="Q168" s="53">
        <v>58.31</v>
      </c>
      <c r="R168" s="4">
        <f t="shared" si="8"/>
        <v>65.447620000000015</v>
      </c>
      <c r="S168" s="30" t="s">
        <v>63</v>
      </c>
      <c r="T168" s="23"/>
      <c r="U168" s="30" t="s">
        <v>7</v>
      </c>
      <c r="V168" s="2" t="s">
        <v>8</v>
      </c>
    </row>
    <row r="169" spans="1:22" x14ac:dyDescent="0.25">
      <c r="A169" s="2" t="s">
        <v>184</v>
      </c>
      <c r="B169" s="2" t="s">
        <v>182</v>
      </c>
      <c r="E169" s="2">
        <v>-196</v>
      </c>
      <c r="F169" s="2">
        <v>-190</v>
      </c>
      <c r="G169" s="46">
        <v>-205</v>
      </c>
      <c r="H169" s="46">
        <v>-260</v>
      </c>
      <c r="I169">
        <v>-219.286</v>
      </c>
      <c r="J169">
        <v>-274.06799999999998</v>
      </c>
      <c r="K169" s="2">
        <f t="shared" si="6"/>
        <v>54.781999999999982</v>
      </c>
      <c r="L169" s="2" t="s">
        <v>5</v>
      </c>
      <c r="M169" s="2"/>
      <c r="N1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-274.06799999999998</v>
      </c>
      <c r="O169" s="37">
        <f t="shared" si="7"/>
        <v>0.54781999999999986</v>
      </c>
      <c r="P169" s="2">
        <v>101</v>
      </c>
      <c r="Q169" s="53">
        <v>55.550000000000004</v>
      </c>
      <c r="R169" s="4">
        <f t="shared" si="8"/>
        <v>55.329819999999984</v>
      </c>
      <c r="S169" s="30" t="s">
        <v>63</v>
      </c>
      <c r="T169" s="23"/>
      <c r="U169" s="30" t="s">
        <v>7</v>
      </c>
      <c r="V169" s="2" t="s">
        <v>8</v>
      </c>
    </row>
    <row r="170" spans="1:22" x14ac:dyDescent="0.25">
      <c r="A170" s="2" t="s">
        <v>185</v>
      </c>
      <c r="B170" s="2" t="s">
        <v>182</v>
      </c>
      <c r="E170" s="2">
        <v>-196</v>
      </c>
      <c r="F170" s="2">
        <v>-190</v>
      </c>
      <c r="G170" s="46">
        <v>-230</v>
      </c>
      <c r="H170" s="46">
        <v>-294</v>
      </c>
      <c r="I170">
        <v>-260.31799999999998</v>
      </c>
      <c r="J170">
        <v>-319.75200000000001</v>
      </c>
      <c r="K170" s="2">
        <f t="shared" si="6"/>
        <v>59.434000000000026</v>
      </c>
      <c r="L170" s="2" t="s">
        <v>22</v>
      </c>
      <c r="M170" s="2">
        <f>IF(TI19294_gegevens_monstervakken3[[#This Row],[Type]]="Smal",70,IF(TI19294_gegevens_monstervakken3[[#This Row],[Type]]="Breed",100,0))</f>
        <v>100</v>
      </c>
      <c r="N1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70" s="37">
        <f t="shared" si="7"/>
        <v>0.29682000000000014</v>
      </c>
      <c r="P170" s="2">
        <v>421</v>
      </c>
      <c r="Q170" s="53">
        <v>269.44</v>
      </c>
      <c r="R170" s="4">
        <f t="shared" si="8"/>
        <v>124.96122000000005</v>
      </c>
      <c r="S170" s="30" t="s">
        <v>63</v>
      </c>
      <c r="T170" s="23" t="s">
        <v>648</v>
      </c>
      <c r="U170" s="30" t="s">
        <v>7</v>
      </c>
      <c r="V170" s="2" t="s">
        <v>8</v>
      </c>
    </row>
    <row r="171" spans="1:22" x14ac:dyDescent="0.25">
      <c r="A171" s="2" t="s">
        <v>186</v>
      </c>
      <c r="B171" s="2" t="s">
        <v>182</v>
      </c>
      <c r="E171" s="2">
        <v>-196</v>
      </c>
      <c r="F171" s="2">
        <v>-190</v>
      </c>
      <c r="G171" s="46">
        <v>-241</v>
      </c>
      <c r="H171" s="46">
        <v>-319</v>
      </c>
      <c r="I171">
        <v>-254.148</v>
      </c>
      <c r="J171">
        <v>-326.64300000000003</v>
      </c>
      <c r="K171" s="2">
        <f t="shared" si="6"/>
        <v>72.495000000000033</v>
      </c>
      <c r="L171" s="2" t="s">
        <v>22</v>
      </c>
      <c r="M171" s="2">
        <f>IF(TI19294_gegevens_monstervakken3[[#This Row],[Type]]="Smal",70,IF(TI19294_gegevens_monstervakken3[[#This Row],[Type]]="Breed",100,0))</f>
        <v>100</v>
      </c>
      <c r="N1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71" s="37">
        <f t="shared" si="7"/>
        <v>0.35852000000000006</v>
      </c>
      <c r="P171" s="2">
        <v>419</v>
      </c>
      <c r="Q171" s="53">
        <v>205.31</v>
      </c>
      <c r="R171" s="4">
        <f t="shared" si="8"/>
        <v>150.21988000000002</v>
      </c>
      <c r="S171" s="30" t="s">
        <v>63</v>
      </c>
      <c r="T171" s="23" t="s">
        <v>648</v>
      </c>
      <c r="U171" s="30" t="s">
        <v>7</v>
      </c>
      <c r="V171" s="2" t="s">
        <v>8</v>
      </c>
    </row>
    <row r="172" spans="1:22" x14ac:dyDescent="0.25">
      <c r="A172" s="2" t="s">
        <v>187</v>
      </c>
      <c r="B172" s="2" t="s">
        <v>182</v>
      </c>
      <c r="C172" s="60" t="s">
        <v>648</v>
      </c>
      <c r="E172" s="2">
        <v>-196</v>
      </c>
      <c r="F172" s="2">
        <v>-190</v>
      </c>
      <c r="G172" s="46">
        <v>-212</v>
      </c>
      <c r="H172" s="46">
        <v>-257</v>
      </c>
      <c r="I172">
        <v>-204.99999999999997</v>
      </c>
      <c r="J172">
        <v>-205.017</v>
      </c>
      <c r="K172" s="2">
        <f t="shared" si="6"/>
        <v>1.7000000000024329E-2</v>
      </c>
      <c r="L172" s="2" t="s">
        <v>5</v>
      </c>
      <c r="M172" s="2"/>
      <c r="N17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-205.017</v>
      </c>
      <c r="O172" s="37">
        <f t="shared" si="7"/>
        <v>1.7000000000024328E-4</v>
      </c>
      <c r="P172" s="2">
        <v>116</v>
      </c>
      <c r="Q172" s="53">
        <v>52.2</v>
      </c>
      <c r="R172" s="4">
        <f t="shared" si="8"/>
        <v>0</v>
      </c>
      <c r="S172" s="30" t="s">
        <v>63</v>
      </c>
      <c r="T172" s="23" t="s">
        <v>648</v>
      </c>
      <c r="U172" s="30" t="s">
        <v>7</v>
      </c>
      <c r="V172" s="2" t="s">
        <v>8</v>
      </c>
    </row>
    <row r="173" spans="1:22" x14ac:dyDescent="0.25">
      <c r="A173" s="2" t="s">
        <v>188</v>
      </c>
      <c r="B173" s="2" t="s">
        <v>182</v>
      </c>
      <c r="E173" s="2">
        <v>-196</v>
      </c>
      <c r="F173" s="2">
        <v>-190</v>
      </c>
      <c r="G173" s="46">
        <v>-206</v>
      </c>
      <c r="H173" s="46">
        <v>-297</v>
      </c>
      <c r="I173">
        <v>-212.46100000000001</v>
      </c>
      <c r="J173">
        <v>-269.48199999999997</v>
      </c>
      <c r="K173" s="2">
        <f t="shared" si="6"/>
        <v>57.020999999999958</v>
      </c>
      <c r="L173" s="2" t="s">
        <v>5</v>
      </c>
      <c r="M173" s="2"/>
      <c r="N17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-269.48199999999997</v>
      </c>
      <c r="O173" s="37">
        <f t="shared" si="7"/>
        <v>0.57020999999999955</v>
      </c>
      <c r="P173" s="2">
        <v>128</v>
      </c>
      <c r="Q173" s="53">
        <v>116.48</v>
      </c>
      <c r="R173" s="4">
        <f t="shared" si="8"/>
        <v>72.986879999999942</v>
      </c>
      <c r="S173" s="30" t="s">
        <v>63</v>
      </c>
      <c r="T173" s="23"/>
      <c r="U173" s="30" t="s">
        <v>7</v>
      </c>
      <c r="V173" s="2" t="s">
        <v>8</v>
      </c>
    </row>
    <row r="174" spans="1:22" x14ac:dyDescent="0.25">
      <c r="A174" s="2" t="s">
        <v>189</v>
      </c>
      <c r="B174" s="2" t="s">
        <v>182</v>
      </c>
      <c r="E174" s="2">
        <v>-196</v>
      </c>
      <c r="F174" s="2">
        <v>-190</v>
      </c>
      <c r="G174" s="46">
        <v>-231</v>
      </c>
      <c r="H174" s="46">
        <v>-284</v>
      </c>
      <c r="I174">
        <v>-252.69</v>
      </c>
      <c r="J174">
        <v>-344.62600000000003</v>
      </c>
      <c r="K174" s="2">
        <f t="shared" si="6"/>
        <v>91.936000000000035</v>
      </c>
      <c r="L174" s="2" t="s">
        <v>22</v>
      </c>
      <c r="M174" s="2">
        <f>IF(TI19294_gegevens_monstervakken3[[#This Row],[Type]]="Smal",70,IF(TI19294_gegevens_monstervakken3[[#This Row],[Type]]="Breed",100,0))</f>
        <v>100</v>
      </c>
      <c r="N17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74" s="37">
        <f t="shared" si="7"/>
        <v>0.37310000000000004</v>
      </c>
      <c r="P174" s="2">
        <v>425</v>
      </c>
      <c r="Q174" s="53">
        <v>225.25</v>
      </c>
      <c r="R174" s="4">
        <f t="shared" si="8"/>
        <v>158.56750000000002</v>
      </c>
      <c r="S174" s="30" t="s">
        <v>63</v>
      </c>
      <c r="T174" s="23" t="s">
        <v>648</v>
      </c>
      <c r="U174" s="30" t="s">
        <v>7</v>
      </c>
      <c r="V174" s="2" t="s">
        <v>8</v>
      </c>
    </row>
    <row r="175" spans="1:22" x14ac:dyDescent="0.25">
      <c r="A175" s="2" t="s">
        <v>190</v>
      </c>
      <c r="B175" s="2" t="s">
        <v>182</v>
      </c>
      <c r="E175" s="2">
        <v>-196</v>
      </c>
      <c r="F175" s="2">
        <v>-190</v>
      </c>
      <c r="G175" s="46">
        <v>-204</v>
      </c>
      <c r="H175" s="46">
        <v>-258</v>
      </c>
      <c r="I175">
        <v>-233.459</v>
      </c>
      <c r="J175">
        <v>-257.18899999999996</v>
      </c>
      <c r="K175" s="2">
        <f t="shared" si="6"/>
        <v>23.729999999999961</v>
      </c>
      <c r="L175" s="2" t="s">
        <v>5</v>
      </c>
      <c r="M175" s="2"/>
      <c r="N17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-257.18899999999996</v>
      </c>
      <c r="O175" s="37">
        <f t="shared" si="7"/>
        <v>0.23729999999999962</v>
      </c>
      <c r="P175" s="2">
        <v>152</v>
      </c>
      <c r="Q175" s="53">
        <v>82.080000000000013</v>
      </c>
      <c r="R175" s="4">
        <f t="shared" si="8"/>
        <v>36.069599999999944</v>
      </c>
      <c r="S175" s="30" t="s">
        <v>63</v>
      </c>
      <c r="T175" s="23"/>
      <c r="U175" s="30" t="s">
        <v>7</v>
      </c>
      <c r="V175" s="2" t="s">
        <v>8</v>
      </c>
    </row>
    <row r="176" spans="1:22" x14ac:dyDescent="0.25">
      <c r="A176" s="2" t="s">
        <v>191</v>
      </c>
      <c r="B176" s="2" t="s">
        <v>182</v>
      </c>
      <c r="E176" s="2">
        <v>-196</v>
      </c>
      <c r="F176" s="2">
        <v>-190</v>
      </c>
      <c r="G176" s="46">
        <v>-213</v>
      </c>
      <c r="H176" s="46">
        <v>-277</v>
      </c>
      <c r="I176">
        <v>-218.84</v>
      </c>
      <c r="J176">
        <v>-264.99599999999998</v>
      </c>
      <c r="K176" s="2">
        <f t="shared" si="6"/>
        <v>46.155999999999977</v>
      </c>
      <c r="L176" s="2" t="s">
        <v>5</v>
      </c>
      <c r="M176" s="2"/>
      <c r="N17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-264.99599999999998</v>
      </c>
      <c r="O176" s="37">
        <f t="shared" si="7"/>
        <v>0.46155999999999975</v>
      </c>
      <c r="P176" s="2">
        <v>98</v>
      </c>
      <c r="Q176" s="53">
        <v>62.72</v>
      </c>
      <c r="R176" s="4">
        <f t="shared" si="8"/>
        <v>45.232879999999973</v>
      </c>
      <c r="S176" s="30" t="s">
        <v>63</v>
      </c>
      <c r="T176" s="23"/>
      <c r="U176" s="30" t="s">
        <v>7</v>
      </c>
      <c r="V176" s="2" t="s">
        <v>8</v>
      </c>
    </row>
    <row r="177" spans="1:22" x14ac:dyDescent="0.25">
      <c r="A177" s="2" t="s">
        <v>192</v>
      </c>
      <c r="B177" s="2" t="s">
        <v>193</v>
      </c>
      <c r="C177" s="7" t="s">
        <v>648</v>
      </c>
      <c r="E177" s="2">
        <v>-194</v>
      </c>
      <c r="F177" s="2">
        <v>-190</v>
      </c>
      <c r="G177" s="46">
        <v>-240</v>
      </c>
      <c r="H177" s="46">
        <v>-358</v>
      </c>
      <c r="I177">
        <v>-279.00299999999999</v>
      </c>
      <c r="J177">
        <v>-335.15899999999999</v>
      </c>
      <c r="K177" s="2">
        <f t="shared" si="6"/>
        <v>56.156000000000006</v>
      </c>
      <c r="L177" s="2" t="s">
        <v>5</v>
      </c>
      <c r="M177" s="2"/>
      <c r="N17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-335.15899999999999</v>
      </c>
      <c r="O177" s="37">
        <f t="shared" si="7"/>
        <v>0.56156000000000006</v>
      </c>
      <c r="P177" s="2">
        <v>511</v>
      </c>
      <c r="Q177" s="53">
        <v>0</v>
      </c>
      <c r="R177" s="4">
        <f t="shared" si="8"/>
        <v>0</v>
      </c>
      <c r="S177" s="30" t="s">
        <v>6</v>
      </c>
      <c r="T177" s="23" t="s">
        <v>648</v>
      </c>
      <c r="U177" s="30" t="s">
        <v>7</v>
      </c>
      <c r="V177" s="2" t="s">
        <v>8</v>
      </c>
    </row>
    <row r="178" spans="1:22" x14ac:dyDescent="0.25">
      <c r="A178" s="2" t="s">
        <v>194</v>
      </c>
      <c r="B178" s="2" t="s">
        <v>193</v>
      </c>
      <c r="E178" s="2">
        <v>-194</v>
      </c>
      <c r="F178" s="2">
        <v>-190</v>
      </c>
      <c r="G178" s="46">
        <v>-249</v>
      </c>
      <c r="H178" s="46">
        <v>-374</v>
      </c>
      <c r="I178">
        <v>-278.09100000000001</v>
      </c>
      <c r="J178">
        <v>-414.71299999999997</v>
      </c>
      <c r="K178" s="2">
        <f t="shared" si="6"/>
        <v>136.62199999999996</v>
      </c>
      <c r="L178" s="2" t="s">
        <v>22</v>
      </c>
      <c r="M178" s="2">
        <f>IF(TI19294_gegevens_monstervakken3[[#This Row],[Type]]="Smal",70,IF(TI19294_gegevens_monstervakken3[[#This Row],[Type]]="Breed",100,0))</f>
        <v>100</v>
      </c>
      <c r="N17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78" s="37">
        <f t="shared" si="7"/>
        <v>0.11908999999999992</v>
      </c>
      <c r="P178" s="2">
        <v>718</v>
      </c>
      <c r="Q178" s="53">
        <v>294.38</v>
      </c>
      <c r="R178" s="4">
        <f t="shared" si="8"/>
        <v>85.506619999999941</v>
      </c>
      <c r="S178" s="30" t="s">
        <v>6</v>
      </c>
      <c r="T178" s="23" t="s">
        <v>648</v>
      </c>
      <c r="U178" s="30" t="s">
        <v>7</v>
      </c>
      <c r="V178" s="2" t="s">
        <v>8</v>
      </c>
    </row>
    <row r="179" spans="1:22" x14ac:dyDescent="0.25">
      <c r="A179" s="2" t="s">
        <v>195</v>
      </c>
      <c r="B179" s="2" t="s">
        <v>193</v>
      </c>
      <c r="E179" s="2">
        <v>-194</v>
      </c>
      <c r="F179" s="2">
        <v>-190</v>
      </c>
      <c r="G179" s="46">
        <v>-272</v>
      </c>
      <c r="H179" s="46">
        <v>-421</v>
      </c>
      <c r="I179">
        <v>-274.88600000000002</v>
      </c>
      <c r="J179">
        <v>-450.26499999999999</v>
      </c>
      <c r="K179" s="2">
        <f t="shared" si="6"/>
        <v>175.37899999999996</v>
      </c>
      <c r="L179" s="2" t="s">
        <v>22</v>
      </c>
      <c r="M179" s="2">
        <f>IF(TI19294_gegevens_monstervakken3[[#This Row],[Type]]="Smal",70,IF(TI19294_gegevens_monstervakken3[[#This Row],[Type]]="Breed",100,0))</f>
        <v>100</v>
      </c>
      <c r="N17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79" s="37">
        <f t="shared" si="7"/>
        <v>0.15113999999999975</v>
      </c>
      <c r="P179" s="2">
        <v>619</v>
      </c>
      <c r="Q179" s="53">
        <v>111.42</v>
      </c>
      <c r="R179" s="4">
        <f t="shared" si="8"/>
        <v>93.555659999999847</v>
      </c>
      <c r="S179" s="30" t="s">
        <v>6</v>
      </c>
      <c r="T179" s="23" t="s">
        <v>648</v>
      </c>
      <c r="U179" s="30" t="s">
        <v>7</v>
      </c>
      <c r="V179" s="2" t="s">
        <v>8</v>
      </c>
    </row>
    <row r="180" spans="1:22" x14ac:dyDescent="0.25">
      <c r="A180" s="2" t="s">
        <v>196</v>
      </c>
      <c r="B180" s="2" t="s">
        <v>193</v>
      </c>
      <c r="E180" s="2">
        <v>-194</v>
      </c>
      <c r="F180" s="2">
        <v>-190</v>
      </c>
      <c r="G180" s="46">
        <v>-216</v>
      </c>
      <c r="H180" s="46">
        <v>-317</v>
      </c>
      <c r="I180">
        <v>-244.77600000000001</v>
      </c>
      <c r="J180">
        <v>-361.49399999999997</v>
      </c>
      <c r="K180" s="2">
        <f t="shared" si="6"/>
        <v>116.71799999999996</v>
      </c>
      <c r="L180" s="2" t="s">
        <v>5</v>
      </c>
      <c r="M180" s="2"/>
      <c r="N18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-361.49399999999997</v>
      </c>
      <c r="O180" s="37">
        <f t="shared" si="7"/>
        <v>1.1671799999999997</v>
      </c>
      <c r="P180" s="2">
        <v>179</v>
      </c>
      <c r="Q180" s="53">
        <v>180.79</v>
      </c>
      <c r="R180" s="4">
        <f t="shared" si="8"/>
        <v>208.92521999999994</v>
      </c>
      <c r="S180" s="30" t="s">
        <v>6</v>
      </c>
      <c r="T180" s="23" t="s">
        <v>648</v>
      </c>
      <c r="U180" s="30" t="s">
        <v>7</v>
      </c>
      <c r="V180" s="2" t="s">
        <v>8</v>
      </c>
    </row>
    <row r="181" spans="1:22" x14ac:dyDescent="0.25">
      <c r="A181" s="2" t="s">
        <v>197</v>
      </c>
      <c r="B181" s="2" t="s">
        <v>193</v>
      </c>
      <c r="C181" s="54" t="s">
        <v>648</v>
      </c>
      <c r="E181" s="2">
        <v>-194</v>
      </c>
      <c r="F181" s="2">
        <v>-190</v>
      </c>
      <c r="G181" s="46">
        <v>-247</v>
      </c>
      <c r="H181" s="46">
        <v>-390</v>
      </c>
      <c r="I181">
        <v>-263.11900000000003</v>
      </c>
      <c r="J181">
        <v>-398.012</v>
      </c>
      <c r="K181" s="2">
        <f t="shared" si="6"/>
        <v>134.89299999999997</v>
      </c>
      <c r="L181" s="2" t="s">
        <v>22</v>
      </c>
      <c r="M181" s="2">
        <f>IF(TI19294_gegevens_monstervakken3[[#This Row],[Type]]="Smal",70,IF(TI19294_gegevens_monstervakken3[[#This Row],[Type]]="Breed",100,0))</f>
        <v>100</v>
      </c>
      <c r="N1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1" s="37">
        <f t="shared" si="7"/>
        <v>0.26880999999999972</v>
      </c>
      <c r="P181" s="2">
        <v>619</v>
      </c>
      <c r="Q181" s="53">
        <v>266.17</v>
      </c>
      <c r="R181" s="4">
        <f t="shared" si="8"/>
        <v>0</v>
      </c>
      <c r="S181" s="30" t="s">
        <v>6</v>
      </c>
      <c r="T181" s="23" t="s">
        <v>648</v>
      </c>
      <c r="U181" s="30" t="s">
        <v>7</v>
      </c>
      <c r="V181" s="2" t="s">
        <v>8</v>
      </c>
    </row>
    <row r="182" spans="1:22" x14ac:dyDescent="0.25">
      <c r="A182" s="2" t="s">
        <v>198</v>
      </c>
      <c r="B182" s="2" t="s">
        <v>193</v>
      </c>
      <c r="E182" s="2">
        <v>-194</v>
      </c>
      <c r="F182" s="2">
        <v>-190</v>
      </c>
      <c r="G182" s="46">
        <v>-249</v>
      </c>
      <c r="H182" s="46">
        <v>-389</v>
      </c>
      <c r="I182">
        <v>-279.92200000000003</v>
      </c>
      <c r="J182">
        <v>-395.05200000000002</v>
      </c>
      <c r="K182" s="2">
        <f t="shared" si="6"/>
        <v>115.13</v>
      </c>
      <c r="L182" s="2" t="s">
        <v>22</v>
      </c>
      <c r="M182" s="2">
        <f>IF(TI19294_gegevens_monstervakken3[[#This Row],[Type]]="Smal",70,IF(TI19294_gegevens_monstervakken3[[#This Row],[Type]]="Breed",100,0))</f>
        <v>100</v>
      </c>
      <c r="N1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2" s="37">
        <f t="shared" si="7"/>
        <v>0.10077999999999974</v>
      </c>
      <c r="P182" s="2">
        <v>718</v>
      </c>
      <c r="Q182" s="53">
        <v>294.38</v>
      </c>
      <c r="R182" s="4">
        <f t="shared" si="8"/>
        <v>72.360039999999813</v>
      </c>
      <c r="S182" s="30" t="s">
        <v>6</v>
      </c>
      <c r="T182" s="23" t="s">
        <v>648</v>
      </c>
      <c r="U182" s="30" t="s">
        <v>7</v>
      </c>
      <c r="V182" s="2" t="s">
        <v>8</v>
      </c>
    </row>
    <row r="183" spans="1:22" x14ac:dyDescent="0.25">
      <c r="A183" s="2" t="s">
        <v>199</v>
      </c>
      <c r="B183" s="2" t="s">
        <v>193</v>
      </c>
      <c r="E183" s="2">
        <v>-194</v>
      </c>
      <c r="F183" s="2">
        <v>-190</v>
      </c>
      <c r="G183" s="46">
        <v>-321</v>
      </c>
      <c r="H183" s="46">
        <v>-432</v>
      </c>
      <c r="I183">
        <v>-260.86399999999998</v>
      </c>
      <c r="J183">
        <v>-479.28899999999999</v>
      </c>
      <c r="K183" s="2">
        <f t="shared" si="6"/>
        <v>218.42500000000001</v>
      </c>
      <c r="L183" s="2" t="s">
        <v>22</v>
      </c>
      <c r="M183" s="2">
        <f>IF(TI19294_gegevens_monstervakken3[[#This Row],[Type]]="Smal",70,IF(TI19294_gegevens_monstervakken3[[#This Row],[Type]]="Breed",100,0))</f>
        <v>100</v>
      </c>
      <c r="N1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3" s="37">
        <f t="shared" si="7"/>
        <v>0.29136000000000023</v>
      </c>
      <c r="P183" s="2">
        <v>674</v>
      </c>
      <c r="Q183" s="53">
        <v>0</v>
      </c>
      <c r="R183" s="4">
        <f t="shared" si="8"/>
        <v>196.37664000000015</v>
      </c>
      <c r="S183" s="30" t="s">
        <v>6</v>
      </c>
      <c r="T183" s="23" t="s">
        <v>648</v>
      </c>
      <c r="U183" s="30" t="s">
        <v>7</v>
      </c>
      <c r="V183" s="2" t="s">
        <v>8</v>
      </c>
    </row>
    <row r="184" spans="1:22" x14ac:dyDescent="0.25">
      <c r="A184" s="2" t="s">
        <v>200</v>
      </c>
      <c r="B184" s="2" t="s">
        <v>193</v>
      </c>
      <c r="C184" s="54" t="s">
        <v>648</v>
      </c>
      <c r="E184" s="2">
        <v>-194</v>
      </c>
      <c r="F184" s="2">
        <v>-190</v>
      </c>
      <c r="G184" s="46">
        <v>-262</v>
      </c>
      <c r="H184" s="46">
        <v>-367</v>
      </c>
      <c r="I184">
        <v>-260.85599999999999</v>
      </c>
      <c r="J184">
        <v>-371.04200000000003</v>
      </c>
      <c r="K184" s="2">
        <f t="shared" si="6"/>
        <v>110.18600000000004</v>
      </c>
      <c r="L184" s="2" t="s">
        <v>22</v>
      </c>
      <c r="M184" s="2">
        <f>IF(TI19294_gegevens_monstervakken3[[#This Row],[Type]]="Smal",70,IF(TI19294_gegevens_monstervakken3[[#This Row],[Type]]="Breed",100,0))</f>
        <v>100</v>
      </c>
      <c r="N18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4" s="37">
        <f t="shared" si="7"/>
        <v>0.29144000000000003</v>
      </c>
      <c r="P184" s="2">
        <v>615</v>
      </c>
      <c r="Q184" s="53">
        <v>172.20000000000002</v>
      </c>
      <c r="R184" s="4">
        <f t="shared" si="8"/>
        <v>0</v>
      </c>
      <c r="S184" s="30" t="s">
        <v>6</v>
      </c>
      <c r="T184" s="23" t="s">
        <v>648</v>
      </c>
      <c r="U184" s="30" t="s">
        <v>7</v>
      </c>
      <c r="V184" s="2" t="s">
        <v>8</v>
      </c>
    </row>
    <row r="185" spans="1:22" x14ac:dyDescent="0.25">
      <c r="A185" s="2" t="s">
        <v>201</v>
      </c>
      <c r="B185" s="2" t="s">
        <v>193</v>
      </c>
      <c r="C185" s="54" t="s">
        <v>648</v>
      </c>
      <c r="E185" s="2">
        <v>-194</v>
      </c>
      <c r="F185" s="2">
        <v>-190</v>
      </c>
      <c r="G185" s="46">
        <v>-247</v>
      </c>
      <c r="H185" s="46">
        <v>-395</v>
      </c>
      <c r="I185">
        <v>-278.98900000000003</v>
      </c>
      <c r="J185">
        <v>-395.399</v>
      </c>
      <c r="K185" s="2">
        <f t="shared" si="6"/>
        <v>116.40999999999997</v>
      </c>
      <c r="L185" s="2" t="s">
        <v>22</v>
      </c>
      <c r="M185" s="2">
        <f>IF(TI19294_gegevens_monstervakken3[[#This Row],[Type]]="Smal",70,IF(TI19294_gegevens_monstervakken3[[#This Row],[Type]]="Breed",100,0))</f>
        <v>100</v>
      </c>
      <c r="N18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5" s="37">
        <f t="shared" si="7"/>
        <v>0.11010999999999967</v>
      </c>
      <c r="P185" s="2">
        <v>724</v>
      </c>
      <c r="Q185" s="53">
        <v>311.32</v>
      </c>
      <c r="R185" s="4">
        <f t="shared" si="8"/>
        <v>0</v>
      </c>
      <c r="S185" s="30" t="s">
        <v>6</v>
      </c>
      <c r="T185" s="23" t="s">
        <v>648</v>
      </c>
      <c r="U185" s="30" t="s">
        <v>7</v>
      </c>
      <c r="V185" s="2" t="s">
        <v>8</v>
      </c>
    </row>
    <row r="186" spans="1:22" x14ac:dyDescent="0.25">
      <c r="A186" s="2" t="s">
        <v>202</v>
      </c>
      <c r="B186" s="2" t="s">
        <v>193</v>
      </c>
      <c r="E186" s="2">
        <v>-194</v>
      </c>
      <c r="F186" s="2">
        <v>-190</v>
      </c>
      <c r="G186" s="46">
        <v>-244</v>
      </c>
      <c r="H186" s="46">
        <v>-392</v>
      </c>
      <c r="I186">
        <v>-276.596</v>
      </c>
      <c r="J186">
        <v>-416</v>
      </c>
      <c r="K186" s="2">
        <f t="shared" si="6"/>
        <v>139.404</v>
      </c>
      <c r="L186" s="2" t="s">
        <v>22</v>
      </c>
      <c r="M186" s="2">
        <f>IF(TI19294_gegevens_monstervakken3[[#This Row],[Type]]="Smal",70,IF(TI19294_gegevens_monstervakken3[[#This Row],[Type]]="Breed",100,0))</f>
        <v>100</v>
      </c>
      <c r="N18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6" s="37">
        <f t="shared" si="7"/>
        <v>0.13403999999999996</v>
      </c>
      <c r="P186" s="2">
        <v>645</v>
      </c>
      <c r="Q186" s="53">
        <v>296.7</v>
      </c>
      <c r="R186" s="4">
        <f t="shared" si="8"/>
        <v>86.455799999999982</v>
      </c>
      <c r="S186" s="30" t="s">
        <v>6</v>
      </c>
      <c r="T186" s="23" t="s">
        <v>648</v>
      </c>
      <c r="U186" s="30" t="s">
        <v>7</v>
      </c>
      <c r="V186" s="2" t="s">
        <v>8</v>
      </c>
    </row>
    <row r="187" spans="1:22" x14ac:dyDescent="0.25">
      <c r="A187" s="2" t="s">
        <v>203</v>
      </c>
      <c r="B187" s="2" t="s">
        <v>204</v>
      </c>
      <c r="E187" s="2">
        <v>-195</v>
      </c>
      <c r="F187" s="2">
        <v>-190</v>
      </c>
      <c r="G187" s="46">
        <v>-224</v>
      </c>
      <c r="H187" s="46">
        <v>-324</v>
      </c>
      <c r="I187">
        <v>-204.99999999999997</v>
      </c>
      <c r="J187">
        <v>-254.13800000000003</v>
      </c>
      <c r="K187" s="2">
        <f t="shared" si="6"/>
        <v>49.138000000000062</v>
      </c>
      <c r="L187" s="2" t="s">
        <v>5</v>
      </c>
      <c r="M187" s="2"/>
      <c r="N18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-254.13800000000003</v>
      </c>
      <c r="O187" s="37">
        <f t="shared" si="7"/>
        <v>0.49138000000000059</v>
      </c>
      <c r="P187" s="2">
        <v>151</v>
      </c>
      <c r="Q187" s="53">
        <v>151</v>
      </c>
      <c r="R187" s="4">
        <f t="shared" si="8"/>
        <v>74.198380000000085</v>
      </c>
      <c r="S187" s="30" t="s">
        <v>63</v>
      </c>
      <c r="T187" s="23" t="s">
        <v>648</v>
      </c>
      <c r="U187" s="30" t="s">
        <v>7</v>
      </c>
      <c r="V187" s="2" t="s">
        <v>8</v>
      </c>
    </row>
    <row r="188" spans="1:22" x14ac:dyDescent="0.25">
      <c r="A188" s="2" t="s">
        <v>205</v>
      </c>
      <c r="B188" s="2" t="s">
        <v>204</v>
      </c>
      <c r="E188" s="2">
        <v>-195</v>
      </c>
      <c r="F188" s="2">
        <v>-190</v>
      </c>
      <c r="G188" s="46">
        <v>-300</v>
      </c>
      <c r="H188" s="46">
        <v>-342</v>
      </c>
      <c r="I188">
        <v>-295.858</v>
      </c>
      <c r="J188">
        <v>-387.75200000000001</v>
      </c>
      <c r="K188" s="2">
        <f t="shared" si="6"/>
        <v>91.894000000000005</v>
      </c>
      <c r="L188" s="2" t="s">
        <v>22</v>
      </c>
      <c r="M188" s="2">
        <f>IF(TI19294_gegevens_monstervakken3[[#This Row],[Type]]="Smal",70,IF(TI19294_gegevens_monstervakken3[[#This Row],[Type]]="Breed",100,0))</f>
        <v>100</v>
      </c>
      <c r="N18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8" s="37">
        <f t="shared" si="7"/>
        <v>0</v>
      </c>
      <c r="P188" s="2">
        <v>1185</v>
      </c>
      <c r="Q188" s="53">
        <v>0</v>
      </c>
      <c r="R188" s="4">
        <f t="shared" si="8"/>
        <v>0</v>
      </c>
      <c r="S188" s="30" t="s">
        <v>63</v>
      </c>
      <c r="T188" s="23" t="s">
        <v>648</v>
      </c>
      <c r="U188" s="30" t="s">
        <v>7</v>
      </c>
      <c r="V188" s="2" t="s">
        <v>8</v>
      </c>
    </row>
    <row r="189" spans="1:22" x14ac:dyDescent="0.25">
      <c r="A189" s="2" t="s">
        <v>206</v>
      </c>
      <c r="B189" s="2" t="s">
        <v>204</v>
      </c>
      <c r="E189" s="2">
        <v>-195</v>
      </c>
      <c r="F189" s="2">
        <v>-190</v>
      </c>
      <c r="G189" s="46">
        <v>-306</v>
      </c>
      <c r="H189" s="46">
        <v>-357</v>
      </c>
      <c r="I189">
        <v>-319.28999999999996</v>
      </c>
      <c r="J189">
        <v>-409.82799999999997</v>
      </c>
      <c r="K189" s="2">
        <f t="shared" si="6"/>
        <v>90.538000000000011</v>
      </c>
      <c r="L189" s="2" t="s">
        <v>22</v>
      </c>
      <c r="M189" s="2">
        <f>IF(TI19294_gegevens_monstervakken3[[#This Row],[Type]]="Smal",70,IF(TI19294_gegevens_monstervakken3[[#This Row],[Type]]="Breed",100,0))</f>
        <v>100</v>
      </c>
      <c r="N18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89" s="37">
        <f t="shared" si="7"/>
        <v>0</v>
      </c>
      <c r="P189" s="2">
        <v>1622</v>
      </c>
      <c r="Q189" s="53">
        <v>0</v>
      </c>
      <c r="R189" s="4">
        <f t="shared" si="8"/>
        <v>0</v>
      </c>
      <c r="S189" s="30" t="s">
        <v>63</v>
      </c>
      <c r="T189" s="23" t="s">
        <v>648</v>
      </c>
      <c r="U189" s="30" t="s">
        <v>7</v>
      </c>
      <c r="V189" s="2" t="s">
        <v>8</v>
      </c>
    </row>
    <row r="190" spans="1:22" x14ac:dyDescent="0.25">
      <c r="A190" s="2" t="s">
        <v>207</v>
      </c>
      <c r="B190" s="2" t="s">
        <v>204</v>
      </c>
      <c r="E190" s="2">
        <v>-195</v>
      </c>
      <c r="F190" s="2">
        <v>-190</v>
      </c>
      <c r="G190" s="46">
        <v>-305</v>
      </c>
      <c r="H190" s="46">
        <v>-318</v>
      </c>
      <c r="I190">
        <v>-304.97200000000004</v>
      </c>
      <c r="J190">
        <v>-392.64400000000001</v>
      </c>
      <c r="K190" s="2">
        <f t="shared" si="6"/>
        <v>87.671999999999969</v>
      </c>
      <c r="L190" s="2" t="s">
        <v>22</v>
      </c>
      <c r="M190" s="2">
        <f>IF(TI19294_gegevens_monstervakken3[[#This Row],[Type]]="Smal",70,IF(TI19294_gegevens_monstervakken3[[#This Row],[Type]]="Breed",100,0))</f>
        <v>100</v>
      </c>
      <c r="N19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0" s="37">
        <f t="shared" si="7"/>
        <v>0</v>
      </c>
      <c r="P190" s="2">
        <v>1145</v>
      </c>
      <c r="Q190" s="53">
        <v>0</v>
      </c>
      <c r="R190" s="4">
        <f t="shared" si="8"/>
        <v>0</v>
      </c>
      <c r="S190" s="30" t="s">
        <v>63</v>
      </c>
      <c r="T190" s="23" t="s">
        <v>648</v>
      </c>
      <c r="U190" s="30" t="s">
        <v>7</v>
      </c>
      <c r="V190" s="2" t="s">
        <v>8</v>
      </c>
    </row>
    <row r="191" spans="1:22" x14ac:dyDescent="0.25">
      <c r="A191" s="2" t="s">
        <v>208</v>
      </c>
      <c r="B191" s="2" t="s">
        <v>204</v>
      </c>
      <c r="C191" s="7" t="s">
        <v>648</v>
      </c>
      <c r="E191" s="2">
        <v>-195</v>
      </c>
      <c r="F191" s="2">
        <v>-190</v>
      </c>
      <c r="G191" s="46">
        <v>-298</v>
      </c>
      <c r="H191" s="46">
        <v>-400</v>
      </c>
      <c r="I191">
        <v>-275.62700000000001</v>
      </c>
      <c r="J191">
        <v>-373.85700000000003</v>
      </c>
      <c r="K191" s="2">
        <f t="shared" si="6"/>
        <v>98.230000000000018</v>
      </c>
      <c r="L191" s="2" t="s">
        <v>22</v>
      </c>
      <c r="M191" s="2">
        <f>IF(TI19294_gegevens_monstervakken3[[#This Row],[Type]]="Smal",70,IF(TI19294_gegevens_monstervakken3[[#This Row],[Type]]="Breed",100,0))</f>
        <v>100</v>
      </c>
      <c r="N19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1" s="37">
        <f t="shared" si="7"/>
        <v>0.14372999999999991</v>
      </c>
      <c r="P191" s="2">
        <v>869</v>
      </c>
      <c r="Q191" s="53">
        <v>0</v>
      </c>
      <c r="R191" s="4">
        <f t="shared" si="8"/>
        <v>0</v>
      </c>
      <c r="S191" s="30" t="s">
        <v>63</v>
      </c>
      <c r="T191" s="23" t="s">
        <v>648</v>
      </c>
      <c r="U191" s="30" t="s">
        <v>7</v>
      </c>
      <c r="V191" s="2" t="s">
        <v>8</v>
      </c>
    </row>
    <row r="192" spans="1:22" x14ac:dyDescent="0.25">
      <c r="A192" s="2" t="s">
        <v>209</v>
      </c>
      <c r="B192" s="2" t="s">
        <v>204</v>
      </c>
      <c r="E192" s="2">
        <v>-195</v>
      </c>
      <c r="F192" s="2">
        <v>-190</v>
      </c>
      <c r="G192" s="46">
        <v>-317</v>
      </c>
      <c r="H192" s="46">
        <v>-334</v>
      </c>
      <c r="I192">
        <v>-324.95500000000004</v>
      </c>
      <c r="J192">
        <v>-403.233</v>
      </c>
      <c r="K192" s="2">
        <f t="shared" si="6"/>
        <v>78.277999999999963</v>
      </c>
      <c r="L192" s="2" t="s">
        <v>22</v>
      </c>
      <c r="M192" s="2">
        <f>IF(TI19294_gegevens_monstervakken3[[#This Row],[Type]]="Smal",70,IF(TI19294_gegevens_monstervakken3[[#This Row],[Type]]="Breed",100,0))</f>
        <v>100</v>
      </c>
      <c r="N19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2" s="37">
        <f t="shared" si="7"/>
        <v>0</v>
      </c>
      <c r="P192" s="2">
        <v>876</v>
      </c>
      <c r="Q192" s="53">
        <v>0</v>
      </c>
      <c r="R192" s="4">
        <f t="shared" si="8"/>
        <v>0</v>
      </c>
      <c r="S192" s="30" t="s">
        <v>63</v>
      </c>
      <c r="T192" s="23" t="s">
        <v>648</v>
      </c>
      <c r="U192" s="30" t="s">
        <v>7</v>
      </c>
      <c r="V192" s="2" t="s">
        <v>8</v>
      </c>
    </row>
    <row r="193" spans="1:22" x14ac:dyDescent="0.25">
      <c r="A193" s="2" t="s">
        <v>210</v>
      </c>
      <c r="B193" s="2" t="s">
        <v>204</v>
      </c>
      <c r="E193" s="2">
        <v>-195</v>
      </c>
      <c r="F193" s="2">
        <v>-190</v>
      </c>
      <c r="G193" s="46">
        <v>-314</v>
      </c>
      <c r="H193" s="46">
        <v>-327</v>
      </c>
      <c r="I193">
        <v>-316.834</v>
      </c>
      <c r="J193">
        <v>-415.78199999999998</v>
      </c>
      <c r="K193" s="2">
        <f t="shared" si="6"/>
        <v>98.947999999999979</v>
      </c>
      <c r="L193" s="2" t="s">
        <v>22</v>
      </c>
      <c r="M193" s="2">
        <f>IF(TI19294_gegevens_monstervakken3[[#This Row],[Type]]="Smal",70,IF(TI19294_gegevens_monstervakken3[[#This Row],[Type]]="Breed",100,0))</f>
        <v>100</v>
      </c>
      <c r="N19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3" s="37">
        <f t="shared" si="7"/>
        <v>0</v>
      </c>
      <c r="P193" s="2">
        <v>1330</v>
      </c>
      <c r="Q193" s="53">
        <v>0</v>
      </c>
      <c r="R193" s="4">
        <f t="shared" si="8"/>
        <v>0</v>
      </c>
      <c r="S193" s="30" t="s">
        <v>63</v>
      </c>
      <c r="T193" s="23" t="s">
        <v>648</v>
      </c>
      <c r="U193" s="30" t="s">
        <v>7</v>
      </c>
      <c r="V193" s="2" t="s">
        <v>8</v>
      </c>
    </row>
    <row r="194" spans="1:22" x14ac:dyDescent="0.25">
      <c r="A194" s="2" t="s">
        <v>211</v>
      </c>
      <c r="B194" s="2" t="s">
        <v>204</v>
      </c>
      <c r="E194" s="2">
        <v>-195</v>
      </c>
      <c r="F194" s="2">
        <v>-190</v>
      </c>
      <c r="G194" s="46">
        <v>-298</v>
      </c>
      <c r="H194" s="46">
        <v>-400</v>
      </c>
      <c r="I194">
        <v>-220.59399999999999</v>
      </c>
      <c r="J194">
        <v>-336.39800000000002</v>
      </c>
      <c r="K194" s="2">
        <f t="shared" si="6"/>
        <v>115.80400000000003</v>
      </c>
      <c r="L194" s="2" t="s">
        <v>22</v>
      </c>
      <c r="M194" s="2">
        <f>IF(TI19294_gegevens_monstervakken3[[#This Row],[Type]]="Smal",70,IF(TI19294_gegevens_monstervakken3[[#This Row],[Type]]="Breed",100,0))</f>
        <v>100</v>
      </c>
      <c r="N19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4" s="37">
        <f t="shared" si="7"/>
        <v>0.69406000000000001</v>
      </c>
      <c r="P194" s="2">
        <v>509</v>
      </c>
      <c r="Q194" s="53">
        <v>0</v>
      </c>
      <c r="R194" s="4">
        <f t="shared" si="8"/>
        <v>353.27654000000001</v>
      </c>
      <c r="S194" s="30" t="s">
        <v>63</v>
      </c>
      <c r="T194" s="23" t="s">
        <v>648</v>
      </c>
      <c r="U194" s="30" t="s">
        <v>7</v>
      </c>
      <c r="V194" s="2" t="s">
        <v>8</v>
      </c>
    </row>
    <row r="195" spans="1:22" x14ac:dyDescent="0.25">
      <c r="A195" s="2" t="s">
        <v>212</v>
      </c>
      <c r="B195" s="2" t="s">
        <v>204</v>
      </c>
      <c r="E195" s="2">
        <v>-195</v>
      </c>
      <c r="F195" s="2">
        <v>-190</v>
      </c>
      <c r="G195" s="46">
        <v>-303</v>
      </c>
      <c r="H195" s="46">
        <v>-326</v>
      </c>
      <c r="I195">
        <v>-330.21600000000001</v>
      </c>
      <c r="J195">
        <v>-415.59</v>
      </c>
      <c r="K195" s="2">
        <f t="shared" si="6"/>
        <v>85.373999999999967</v>
      </c>
      <c r="L195" s="2" t="s">
        <v>22</v>
      </c>
      <c r="M195" s="2">
        <f>IF(TI19294_gegevens_monstervakken3[[#This Row],[Type]]="Smal",70,IF(TI19294_gegevens_monstervakken3[[#This Row],[Type]]="Breed",100,0))</f>
        <v>100</v>
      </c>
      <c r="N19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195" s="37">
        <f t="shared" si="7"/>
        <v>0</v>
      </c>
      <c r="P195" s="2">
        <v>684</v>
      </c>
      <c r="Q195" s="53">
        <v>0</v>
      </c>
      <c r="R195" s="4">
        <f t="shared" si="8"/>
        <v>0</v>
      </c>
      <c r="S195" s="30" t="s">
        <v>63</v>
      </c>
      <c r="T195" s="23" t="s">
        <v>648</v>
      </c>
      <c r="U195" s="30" t="s">
        <v>7</v>
      </c>
      <c r="V195" s="2" t="s">
        <v>8</v>
      </c>
    </row>
    <row r="196" spans="1:22" x14ac:dyDescent="0.25">
      <c r="A196" s="2" t="s">
        <v>213</v>
      </c>
      <c r="B196" s="2" t="s">
        <v>204</v>
      </c>
      <c r="E196" s="2">
        <v>-195</v>
      </c>
      <c r="F196" s="2">
        <v>-190</v>
      </c>
      <c r="G196" s="46">
        <v>-244</v>
      </c>
      <c r="H196" s="46">
        <v>-340</v>
      </c>
      <c r="I196">
        <v>-204.99999999999997</v>
      </c>
      <c r="J196">
        <v>-255.05599999999998</v>
      </c>
      <c r="K196" s="2">
        <f t="shared" si="6"/>
        <v>50.056000000000012</v>
      </c>
      <c r="L196" s="2" t="s">
        <v>5</v>
      </c>
      <c r="M196" s="2"/>
      <c r="N196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-255.05599999999998</v>
      </c>
      <c r="O196" s="37">
        <f t="shared" si="7"/>
        <v>0.50056000000000012</v>
      </c>
      <c r="P196" s="2">
        <v>320</v>
      </c>
      <c r="Q196" s="53">
        <v>307.2</v>
      </c>
      <c r="R196" s="4">
        <f t="shared" si="8"/>
        <v>160.17920000000004</v>
      </c>
      <c r="S196" s="30" t="s">
        <v>63</v>
      </c>
      <c r="T196" s="23" t="s">
        <v>648</v>
      </c>
      <c r="U196" s="30" t="s">
        <v>7</v>
      </c>
      <c r="V196" s="2" t="s">
        <v>8</v>
      </c>
    </row>
    <row r="197" spans="1:22" x14ac:dyDescent="0.25">
      <c r="A197" s="2" t="s">
        <v>214</v>
      </c>
      <c r="B197" s="2" t="s">
        <v>215</v>
      </c>
      <c r="E197" s="2">
        <v>-196</v>
      </c>
      <c r="F197" s="2">
        <v>-190</v>
      </c>
      <c r="G197" s="46">
        <v>-215</v>
      </c>
      <c r="H197" s="46">
        <v>-290</v>
      </c>
      <c r="I197">
        <v>-242.01700000000002</v>
      </c>
      <c r="J197">
        <v>-299.98999999999995</v>
      </c>
      <c r="K197" s="2">
        <f t="shared" si="6"/>
        <v>57.972999999999928</v>
      </c>
      <c r="L197" s="2" t="s">
        <v>5</v>
      </c>
      <c r="M197" s="2"/>
      <c r="N19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-299.98999999999995</v>
      </c>
      <c r="O197" s="37">
        <f t="shared" si="7"/>
        <v>0.5797299999999993</v>
      </c>
      <c r="P197" s="2">
        <v>302</v>
      </c>
      <c r="Q197" s="53">
        <v>226.5</v>
      </c>
      <c r="R197" s="4">
        <f t="shared" si="8"/>
        <v>175.07845999999978</v>
      </c>
      <c r="S197" s="30" t="s">
        <v>63</v>
      </c>
      <c r="T197" s="23" t="s">
        <v>648</v>
      </c>
      <c r="U197" s="30" t="s">
        <v>7</v>
      </c>
      <c r="V197" s="2" t="s">
        <v>8</v>
      </c>
    </row>
    <row r="198" spans="1:22" x14ac:dyDescent="0.25">
      <c r="A198" s="2" t="s">
        <v>216</v>
      </c>
      <c r="B198" s="2" t="s">
        <v>215</v>
      </c>
      <c r="E198" s="2">
        <v>-196</v>
      </c>
      <c r="F198" s="2">
        <v>-190</v>
      </c>
      <c r="G198" s="46">
        <v>-211</v>
      </c>
      <c r="H198" s="46">
        <v>-288</v>
      </c>
      <c r="I198">
        <v>-208.827</v>
      </c>
      <c r="J198">
        <v>-236.98199999999997</v>
      </c>
      <c r="K198" s="2">
        <f t="shared" si="6"/>
        <v>28.154999999999973</v>
      </c>
      <c r="L198" s="2" t="s">
        <v>5</v>
      </c>
      <c r="M198" s="2"/>
      <c r="N198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-236.98199999999997</v>
      </c>
      <c r="O198" s="37">
        <f t="shared" si="7"/>
        <v>0.28154999999999974</v>
      </c>
      <c r="P198" s="2">
        <v>205</v>
      </c>
      <c r="Q198" s="53">
        <v>157.85</v>
      </c>
      <c r="R198" s="4">
        <f t="shared" si="8"/>
        <v>57.717749999999945</v>
      </c>
      <c r="S198" s="30" t="s">
        <v>63</v>
      </c>
      <c r="T198" s="23" t="s">
        <v>648</v>
      </c>
      <c r="U198" s="30" t="s">
        <v>7</v>
      </c>
      <c r="V198" s="2" t="s">
        <v>8</v>
      </c>
    </row>
    <row r="199" spans="1:22" x14ac:dyDescent="0.25">
      <c r="A199" s="2" t="s">
        <v>217</v>
      </c>
      <c r="B199" s="2" t="s">
        <v>215</v>
      </c>
      <c r="E199" s="2">
        <v>-196</v>
      </c>
      <c r="F199" s="2">
        <v>-190</v>
      </c>
      <c r="G199" s="46">
        <v>-213</v>
      </c>
      <c r="H199" s="46">
        <v>-317</v>
      </c>
      <c r="I199">
        <v>-204.99999999999997</v>
      </c>
      <c r="J199">
        <v>-253.21799999999999</v>
      </c>
      <c r="K199" s="2">
        <f t="shared" si="6"/>
        <v>48.218000000000018</v>
      </c>
      <c r="L199" s="2" t="s">
        <v>5</v>
      </c>
      <c r="M199" s="2"/>
      <c r="N19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-253.21799999999999</v>
      </c>
      <c r="O199" s="37">
        <f t="shared" si="7"/>
        <v>0.48218000000000016</v>
      </c>
      <c r="P199" s="2">
        <v>128</v>
      </c>
      <c r="Q199" s="53">
        <v>133.12</v>
      </c>
      <c r="R199" s="4">
        <f t="shared" si="8"/>
        <v>61.719040000000021</v>
      </c>
      <c r="S199" s="30" t="s">
        <v>63</v>
      </c>
      <c r="T199" s="23" t="s">
        <v>648</v>
      </c>
      <c r="U199" s="30" t="s">
        <v>7</v>
      </c>
      <c r="V199" s="2" t="s">
        <v>8</v>
      </c>
    </row>
    <row r="200" spans="1:22" x14ac:dyDescent="0.25">
      <c r="A200" s="2" t="s">
        <v>218</v>
      </c>
      <c r="B200" s="2" t="s">
        <v>215</v>
      </c>
      <c r="E200" s="2">
        <v>-196</v>
      </c>
      <c r="F200" s="2">
        <v>-190</v>
      </c>
      <c r="G200" s="46">
        <v>-221</v>
      </c>
      <c r="H200" s="46">
        <v>-285</v>
      </c>
      <c r="I200">
        <v>-204.99999999999997</v>
      </c>
      <c r="J200">
        <v>-247.857</v>
      </c>
      <c r="K200" s="2">
        <f t="shared" si="6"/>
        <v>42.857000000000028</v>
      </c>
      <c r="L200" s="2" t="s">
        <v>5</v>
      </c>
      <c r="M200" s="2"/>
      <c r="N20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-247.857</v>
      </c>
      <c r="O200" s="37">
        <f t="shared" si="7"/>
        <v>0.42857000000000028</v>
      </c>
      <c r="P200" s="2">
        <v>251</v>
      </c>
      <c r="Q200" s="53">
        <v>160.64000000000001</v>
      </c>
      <c r="R200" s="4">
        <f t="shared" si="8"/>
        <v>107.57107000000008</v>
      </c>
      <c r="S200" s="30" t="s">
        <v>63</v>
      </c>
      <c r="T200" s="23" t="s">
        <v>648</v>
      </c>
      <c r="U200" s="30" t="s">
        <v>7</v>
      </c>
      <c r="V200" s="2" t="s">
        <v>8</v>
      </c>
    </row>
    <row r="201" spans="1:22" x14ac:dyDescent="0.25">
      <c r="A201" s="2" t="s">
        <v>219</v>
      </c>
      <c r="B201" s="2" t="s">
        <v>215</v>
      </c>
      <c r="E201" s="2">
        <v>-196</v>
      </c>
      <c r="F201" s="2">
        <v>-190</v>
      </c>
      <c r="G201" s="46">
        <v>-223</v>
      </c>
      <c r="H201" s="46">
        <v>-296</v>
      </c>
      <c r="I201">
        <v>-204.99999999999997</v>
      </c>
      <c r="J201">
        <v>-259.77499999999998</v>
      </c>
      <c r="K201" s="2">
        <f t="shared" si="6"/>
        <v>54.775000000000006</v>
      </c>
      <c r="L201" s="2" t="s">
        <v>5</v>
      </c>
      <c r="M201" s="2"/>
      <c r="N20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-259.77499999999998</v>
      </c>
      <c r="O201" s="37">
        <f t="shared" si="7"/>
        <v>0.54775000000000007</v>
      </c>
      <c r="P201" s="2">
        <v>191</v>
      </c>
      <c r="Q201" s="53">
        <v>139.43</v>
      </c>
      <c r="R201" s="4">
        <f t="shared" si="8"/>
        <v>104.62025000000001</v>
      </c>
      <c r="S201" s="30" t="s">
        <v>63</v>
      </c>
      <c r="T201" s="23" t="s">
        <v>648</v>
      </c>
      <c r="U201" s="30" t="s">
        <v>7</v>
      </c>
      <c r="V201" s="2" t="s">
        <v>8</v>
      </c>
    </row>
    <row r="202" spans="1:22" x14ac:dyDescent="0.25">
      <c r="A202" s="2" t="s">
        <v>220</v>
      </c>
      <c r="B202" s="2" t="s">
        <v>215</v>
      </c>
      <c r="E202" s="2">
        <v>-196</v>
      </c>
      <c r="F202" s="2">
        <v>-190</v>
      </c>
      <c r="G202" s="46">
        <v>-210</v>
      </c>
      <c r="H202" s="46">
        <v>-312</v>
      </c>
      <c r="I202">
        <v>-204.99999999999997</v>
      </c>
      <c r="J202">
        <v>-257.798</v>
      </c>
      <c r="K202" s="2">
        <f t="shared" si="6"/>
        <v>52.79800000000003</v>
      </c>
      <c r="L202" s="2" t="s">
        <v>5</v>
      </c>
      <c r="M202" s="2"/>
      <c r="N20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-257.798</v>
      </c>
      <c r="O202" s="37">
        <f t="shared" si="7"/>
        <v>0.52798000000000034</v>
      </c>
      <c r="P202" s="2">
        <v>124</v>
      </c>
      <c r="Q202" s="53">
        <v>126.48</v>
      </c>
      <c r="R202" s="4">
        <f t="shared" si="8"/>
        <v>65.469520000000045</v>
      </c>
      <c r="S202" s="30" t="s">
        <v>63</v>
      </c>
      <c r="T202" s="23" t="s">
        <v>648</v>
      </c>
      <c r="U202" s="30" t="s">
        <v>7</v>
      </c>
      <c r="V202" s="2" t="s">
        <v>8</v>
      </c>
    </row>
    <row r="203" spans="1:22" x14ac:dyDescent="0.25">
      <c r="A203" s="2" t="s">
        <v>221</v>
      </c>
      <c r="B203" s="2" t="s">
        <v>215</v>
      </c>
      <c r="E203" s="2">
        <v>-196</v>
      </c>
      <c r="F203" s="2">
        <v>-190</v>
      </c>
      <c r="G203" s="46">
        <v>-208</v>
      </c>
      <c r="H203" s="46">
        <v>-270</v>
      </c>
      <c r="I203">
        <v>-222.04299999999998</v>
      </c>
      <c r="J203">
        <v>-232.755</v>
      </c>
      <c r="K203" s="2">
        <f t="shared" si="6"/>
        <v>10.712000000000018</v>
      </c>
      <c r="L203" s="2" t="s">
        <v>5</v>
      </c>
      <c r="M203" s="2"/>
      <c r="N20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-232.755</v>
      </c>
      <c r="O203" s="37">
        <f t="shared" si="7"/>
        <v>0.10712000000000017</v>
      </c>
      <c r="P203" s="2">
        <v>331</v>
      </c>
      <c r="Q203" s="53">
        <v>205.22</v>
      </c>
      <c r="R203" s="4">
        <f t="shared" si="8"/>
        <v>35.456720000000054</v>
      </c>
      <c r="S203" s="30" t="s">
        <v>63</v>
      </c>
      <c r="T203" s="23" t="s">
        <v>648</v>
      </c>
      <c r="U203" s="30" t="s">
        <v>7</v>
      </c>
      <c r="V203" s="2" t="s">
        <v>8</v>
      </c>
    </row>
    <row r="204" spans="1:22" x14ac:dyDescent="0.25">
      <c r="A204" s="2" t="s">
        <v>222</v>
      </c>
      <c r="B204" s="2" t="s">
        <v>215</v>
      </c>
      <c r="E204" s="2">
        <v>-196</v>
      </c>
      <c r="F204" s="2">
        <v>-190</v>
      </c>
      <c r="G204" s="46">
        <v>-207</v>
      </c>
      <c r="H204" s="46">
        <v>-285</v>
      </c>
      <c r="I204">
        <v>-223.22399999999999</v>
      </c>
      <c r="J204">
        <v>-262.15899999999999</v>
      </c>
      <c r="K204" s="2">
        <f t="shared" si="6"/>
        <v>38.935000000000002</v>
      </c>
      <c r="L204" s="2" t="s">
        <v>5</v>
      </c>
      <c r="M204" s="2"/>
      <c r="N20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-262.15899999999999</v>
      </c>
      <c r="O204" s="37">
        <f t="shared" si="7"/>
        <v>0.38935000000000003</v>
      </c>
      <c r="P204" s="2">
        <v>260</v>
      </c>
      <c r="Q204" s="53">
        <v>202.8</v>
      </c>
      <c r="R204" s="4">
        <f t="shared" si="8"/>
        <v>101.23100000000001</v>
      </c>
      <c r="S204" s="30" t="s">
        <v>63</v>
      </c>
      <c r="T204" s="23" t="s">
        <v>648</v>
      </c>
      <c r="U204" s="30" t="s">
        <v>7</v>
      </c>
      <c r="V204" s="2" t="s">
        <v>8</v>
      </c>
    </row>
    <row r="205" spans="1:22" x14ac:dyDescent="0.25">
      <c r="A205" s="2" t="s">
        <v>223</v>
      </c>
      <c r="B205" s="2" t="s">
        <v>215</v>
      </c>
      <c r="E205" s="2">
        <v>-196</v>
      </c>
      <c r="F205" s="2">
        <v>-190</v>
      </c>
      <c r="G205" s="46">
        <v>-208</v>
      </c>
      <c r="H205" s="46">
        <v>-309</v>
      </c>
      <c r="I205">
        <v>-204.99999999999997</v>
      </c>
      <c r="J205">
        <v>-205.34699999999998</v>
      </c>
      <c r="K205" s="2">
        <f t="shared" ref="K205:K268" si="9">I205-J205</f>
        <v>0.34700000000000841</v>
      </c>
      <c r="L205" s="2" t="s">
        <v>5</v>
      </c>
      <c r="M205" s="2"/>
      <c r="N20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-205.34699999999998</v>
      </c>
      <c r="O205" s="37">
        <f t="shared" ref="O205:O268" si="10">IF((I205-N205)&lt;0,0, (I205-N205)/100)</f>
        <v>3.4700000000000841E-3</v>
      </c>
      <c r="P205" s="2">
        <v>74</v>
      </c>
      <c r="Q205" s="53">
        <v>74.739999999999995</v>
      </c>
      <c r="R205" s="4">
        <f t="shared" ref="R205:R268" si="11">IF(C205="x",0,(O205*P205))</f>
        <v>0.25678000000000623</v>
      </c>
      <c r="S205" s="30" t="s">
        <v>63</v>
      </c>
      <c r="T205" s="23" t="s">
        <v>648</v>
      </c>
      <c r="U205" s="30" t="s">
        <v>7</v>
      </c>
      <c r="V205" s="2" t="s">
        <v>8</v>
      </c>
    </row>
    <row r="206" spans="1:22" x14ac:dyDescent="0.25">
      <c r="A206" s="2" t="s">
        <v>224</v>
      </c>
      <c r="B206" s="2" t="s">
        <v>215</v>
      </c>
      <c r="E206" s="2">
        <v>-196</v>
      </c>
      <c r="F206" s="2">
        <v>-190</v>
      </c>
      <c r="G206" s="46">
        <v>-200</v>
      </c>
      <c r="H206" s="46">
        <v>-294</v>
      </c>
      <c r="I206">
        <v>-204.99999999999997</v>
      </c>
      <c r="J206">
        <v>-232.51900000000001</v>
      </c>
      <c r="K206" s="2">
        <f t="shared" si="9"/>
        <v>27.519000000000034</v>
      </c>
      <c r="L206" s="2" t="s">
        <v>5</v>
      </c>
      <c r="M206" s="2"/>
      <c r="N206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-232.51900000000001</v>
      </c>
      <c r="O206" s="37">
        <f t="shared" si="10"/>
        <v>0.27519000000000032</v>
      </c>
      <c r="P206" s="2">
        <v>98</v>
      </c>
      <c r="Q206" s="53">
        <v>92.11999999999999</v>
      </c>
      <c r="R206" s="4">
        <f t="shared" si="11"/>
        <v>26.968620000000033</v>
      </c>
      <c r="S206" s="30" t="s">
        <v>63</v>
      </c>
      <c r="T206" s="23" t="s">
        <v>648</v>
      </c>
      <c r="U206" s="30" t="s">
        <v>7</v>
      </c>
      <c r="V206" s="2" t="s">
        <v>8</v>
      </c>
    </row>
    <row r="207" spans="1:22" x14ac:dyDescent="0.25">
      <c r="A207" s="2" t="s">
        <v>225</v>
      </c>
      <c r="B207" s="2" t="s">
        <v>226</v>
      </c>
      <c r="E207" s="2">
        <v>-196</v>
      </c>
      <c r="F207" s="2">
        <v>-190</v>
      </c>
      <c r="G207" s="46">
        <v>-220</v>
      </c>
      <c r="H207" s="46">
        <v>-342</v>
      </c>
      <c r="I207">
        <v>-242.94600000000003</v>
      </c>
      <c r="J207">
        <v>-274.23599999999999</v>
      </c>
      <c r="K207" s="2">
        <f t="shared" si="9"/>
        <v>31.289999999999964</v>
      </c>
      <c r="L207" s="2" t="s">
        <v>5</v>
      </c>
      <c r="M207" s="2"/>
      <c r="N20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-274.23599999999999</v>
      </c>
      <c r="O207" s="37">
        <f t="shared" si="10"/>
        <v>0.31289999999999962</v>
      </c>
      <c r="P207" s="2">
        <v>158</v>
      </c>
      <c r="Q207" s="53">
        <v>192.76</v>
      </c>
      <c r="R207" s="4">
        <f t="shared" si="11"/>
        <v>49.438199999999938</v>
      </c>
      <c r="S207" s="30" t="s">
        <v>63</v>
      </c>
      <c r="T207" s="23" t="s">
        <v>648</v>
      </c>
      <c r="U207" s="30" t="s">
        <v>227</v>
      </c>
      <c r="V207" s="2" t="s">
        <v>8</v>
      </c>
    </row>
    <row r="208" spans="1:22" x14ac:dyDescent="0.25">
      <c r="A208" s="2" t="s">
        <v>228</v>
      </c>
      <c r="B208" s="2" t="s">
        <v>226</v>
      </c>
      <c r="E208" s="2">
        <v>-196</v>
      </c>
      <c r="F208" s="2">
        <v>-190</v>
      </c>
      <c r="G208" s="46">
        <v>-218</v>
      </c>
      <c r="H208" s="46">
        <v>-328</v>
      </c>
      <c r="I208">
        <v>-239.56800000000001</v>
      </c>
      <c r="J208">
        <v>-321.84399999999999</v>
      </c>
      <c r="K208" s="2">
        <f t="shared" si="9"/>
        <v>82.275999999999982</v>
      </c>
      <c r="L208" s="2" t="s">
        <v>5</v>
      </c>
      <c r="M208" s="2"/>
      <c r="N20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-321.84399999999999</v>
      </c>
      <c r="O208" s="37">
        <f t="shared" si="10"/>
        <v>0.82275999999999982</v>
      </c>
      <c r="P208" s="2">
        <v>104</v>
      </c>
      <c r="Q208" s="53">
        <v>114.4</v>
      </c>
      <c r="R208" s="4">
        <f t="shared" si="11"/>
        <v>85.567039999999977</v>
      </c>
      <c r="S208" s="30" t="s">
        <v>63</v>
      </c>
      <c r="T208" s="23" t="s">
        <v>648</v>
      </c>
      <c r="U208" s="30" t="s">
        <v>227</v>
      </c>
      <c r="V208" s="2" t="s">
        <v>8</v>
      </c>
    </row>
    <row r="209" spans="1:22" x14ac:dyDescent="0.25">
      <c r="A209" s="2" t="s">
        <v>229</v>
      </c>
      <c r="B209" s="2" t="s">
        <v>226</v>
      </c>
      <c r="C209" s="60" t="s">
        <v>648</v>
      </c>
      <c r="E209" s="2">
        <v>-196</v>
      </c>
      <c r="F209" s="2">
        <v>-190</v>
      </c>
      <c r="G209" s="46">
        <v>-203</v>
      </c>
      <c r="H209" s="46">
        <v>-267</v>
      </c>
      <c r="I209" s="25">
        <v>-203</v>
      </c>
      <c r="J209" s="25">
        <v>-267</v>
      </c>
      <c r="K209" s="2">
        <f t="shared" si="9"/>
        <v>64</v>
      </c>
      <c r="L209" s="2" t="s">
        <v>5</v>
      </c>
      <c r="M209" s="2"/>
      <c r="N20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-267</v>
      </c>
      <c r="O209" s="37">
        <f t="shared" si="10"/>
        <v>0.64</v>
      </c>
      <c r="P209" s="2">
        <v>73</v>
      </c>
      <c r="Q209" s="53">
        <v>46.72</v>
      </c>
      <c r="R209" s="4">
        <f t="shared" si="11"/>
        <v>0</v>
      </c>
      <c r="S209" s="30" t="s">
        <v>63</v>
      </c>
      <c r="T209" s="23" t="s">
        <v>648</v>
      </c>
      <c r="U209" s="30" t="s">
        <v>227</v>
      </c>
      <c r="V209" s="2" t="s">
        <v>8</v>
      </c>
    </row>
    <row r="210" spans="1:22" x14ac:dyDescent="0.25">
      <c r="A210" s="2" t="s">
        <v>230</v>
      </c>
      <c r="B210" s="2" t="s">
        <v>226</v>
      </c>
      <c r="E210" s="2">
        <v>-196</v>
      </c>
      <c r="F210" s="2">
        <v>-190</v>
      </c>
      <c r="G210" s="46">
        <v>-232</v>
      </c>
      <c r="H210" s="46">
        <v>-384</v>
      </c>
      <c r="I210">
        <v>-241.34099999999998</v>
      </c>
      <c r="J210">
        <v>-323.86400000000003</v>
      </c>
      <c r="K210" s="2">
        <f t="shared" si="9"/>
        <v>82.523000000000053</v>
      </c>
      <c r="L210" s="2" t="s">
        <v>5</v>
      </c>
      <c r="M210" s="2"/>
      <c r="N21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-323.86400000000003</v>
      </c>
      <c r="O210" s="37">
        <f t="shared" si="10"/>
        <v>0.82523000000000057</v>
      </c>
      <c r="P210" s="2">
        <v>195</v>
      </c>
      <c r="Q210" s="53">
        <v>296.39999999999998</v>
      </c>
      <c r="R210" s="4">
        <f t="shared" si="11"/>
        <v>160.91985000000011</v>
      </c>
      <c r="S210" s="30" t="s">
        <v>63</v>
      </c>
      <c r="T210" s="23" t="s">
        <v>648</v>
      </c>
      <c r="U210" s="30" t="s">
        <v>227</v>
      </c>
      <c r="V210" s="2" t="s">
        <v>8</v>
      </c>
    </row>
    <row r="211" spans="1:22" x14ac:dyDescent="0.25">
      <c r="A211" s="2" t="s">
        <v>231</v>
      </c>
      <c r="B211" s="2" t="s">
        <v>226</v>
      </c>
      <c r="E211" s="2">
        <v>-196</v>
      </c>
      <c r="F211" s="2">
        <v>-190</v>
      </c>
      <c r="G211" s="46">
        <v>-210</v>
      </c>
      <c r="H211" s="46">
        <v>-272</v>
      </c>
      <c r="I211">
        <v>-205.20499999999998</v>
      </c>
      <c r="J211">
        <v>-260.45400000000001</v>
      </c>
      <c r="K211" s="2">
        <f t="shared" si="9"/>
        <v>55.249000000000024</v>
      </c>
      <c r="L211" s="2" t="s">
        <v>5</v>
      </c>
      <c r="M211" s="2"/>
      <c r="N21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-260.45400000000001</v>
      </c>
      <c r="O211" s="37">
        <f t="shared" si="10"/>
        <v>0.55249000000000026</v>
      </c>
      <c r="P211" s="2">
        <v>73</v>
      </c>
      <c r="Q211" s="53">
        <v>45.26</v>
      </c>
      <c r="R211" s="4">
        <f t="shared" si="11"/>
        <v>40.33177000000002</v>
      </c>
      <c r="S211" s="30" t="s">
        <v>63</v>
      </c>
      <c r="T211" s="23" t="s">
        <v>648</v>
      </c>
      <c r="U211" s="30" t="s">
        <v>227</v>
      </c>
      <c r="V211" s="2" t="s">
        <v>8</v>
      </c>
    </row>
    <row r="212" spans="1:22" x14ac:dyDescent="0.25">
      <c r="A212" s="2" t="s">
        <v>232</v>
      </c>
      <c r="B212" s="2" t="s">
        <v>226</v>
      </c>
      <c r="C212" s="60" t="s">
        <v>648</v>
      </c>
      <c r="E212" s="2">
        <v>-196</v>
      </c>
      <c r="F212" s="2">
        <v>-190</v>
      </c>
      <c r="G212" s="46">
        <v>-205</v>
      </c>
      <c r="H212" s="46">
        <v>-264</v>
      </c>
      <c r="I212" s="24">
        <v>-205</v>
      </c>
      <c r="J212" s="24">
        <v>-264</v>
      </c>
      <c r="K212" s="2">
        <f t="shared" si="9"/>
        <v>59</v>
      </c>
      <c r="L212" s="2" t="s">
        <v>5</v>
      </c>
      <c r="M212" s="2"/>
      <c r="N21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</v>
      </c>
      <c r="O212" s="37">
        <f t="shared" si="10"/>
        <v>0.59</v>
      </c>
      <c r="P212" s="2">
        <v>19</v>
      </c>
      <c r="Q212" s="53">
        <v>11.209999999999999</v>
      </c>
      <c r="R212" s="4">
        <f t="shared" si="11"/>
        <v>0</v>
      </c>
      <c r="S212" s="30" t="s">
        <v>63</v>
      </c>
      <c r="T212" s="23" t="s">
        <v>648</v>
      </c>
      <c r="U212" s="30" t="s">
        <v>227</v>
      </c>
      <c r="V212" s="2" t="s">
        <v>8</v>
      </c>
    </row>
    <row r="213" spans="1:22" x14ac:dyDescent="0.25">
      <c r="A213" s="2" t="s">
        <v>233</v>
      </c>
      <c r="B213" s="2" t="s">
        <v>226</v>
      </c>
      <c r="E213" s="2">
        <v>-196</v>
      </c>
      <c r="F213" s="2">
        <v>-190</v>
      </c>
      <c r="G213" s="46">
        <v>-223</v>
      </c>
      <c r="H213" s="46">
        <v>-369</v>
      </c>
      <c r="I213">
        <v>-235.03400000000002</v>
      </c>
      <c r="J213">
        <v>-291.21100000000001</v>
      </c>
      <c r="K213" s="2">
        <f t="shared" si="9"/>
        <v>56.176999999999992</v>
      </c>
      <c r="L213" s="2" t="s">
        <v>5</v>
      </c>
      <c r="M213" s="2"/>
      <c r="N2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-291.21100000000001</v>
      </c>
      <c r="O213" s="37">
        <f t="shared" si="10"/>
        <v>0.56176999999999988</v>
      </c>
      <c r="P213" s="2">
        <v>332</v>
      </c>
      <c r="Q213" s="53">
        <v>484.71999999999997</v>
      </c>
      <c r="R213" s="4">
        <f t="shared" si="11"/>
        <v>186.50763999999995</v>
      </c>
      <c r="S213" s="30" t="s">
        <v>63</v>
      </c>
      <c r="T213" s="23" t="s">
        <v>648</v>
      </c>
      <c r="U213" s="30" t="s">
        <v>227</v>
      </c>
      <c r="V213" s="2" t="s">
        <v>8</v>
      </c>
    </row>
    <row r="214" spans="1:22" x14ac:dyDescent="0.25">
      <c r="A214" s="2" t="s">
        <v>234</v>
      </c>
      <c r="B214" s="2" t="s">
        <v>226</v>
      </c>
      <c r="E214" s="2">
        <v>-196</v>
      </c>
      <c r="F214" s="2">
        <v>-190</v>
      </c>
      <c r="G214" s="46">
        <v>-221</v>
      </c>
      <c r="H214" s="46">
        <v>-332</v>
      </c>
      <c r="I214">
        <v>-215.16899999999998</v>
      </c>
      <c r="J214">
        <v>-263.57499999999999</v>
      </c>
      <c r="K214" s="2">
        <f t="shared" si="9"/>
        <v>48.406000000000006</v>
      </c>
      <c r="L214" s="2" t="s">
        <v>5</v>
      </c>
      <c r="M214" s="2"/>
      <c r="N2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-263.57499999999999</v>
      </c>
      <c r="O214" s="37">
        <f t="shared" si="10"/>
        <v>0.48406000000000005</v>
      </c>
      <c r="P214" s="2">
        <v>170</v>
      </c>
      <c r="Q214" s="53">
        <v>188.70000000000002</v>
      </c>
      <c r="R214" s="4">
        <f t="shared" si="11"/>
        <v>82.290200000000013</v>
      </c>
      <c r="S214" s="30" t="s">
        <v>63</v>
      </c>
      <c r="T214" s="23" t="s">
        <v>648</v>
      </c>
      <c r="U214" s="30" t="s">
        <v>227</v>
      </c>
      <c r="V214" s="2" t="s">
        <v>8</v>
      </c>
    </row>
    <row r="215" spans="1:22" x14ac:dyDescent="0.25">
      <c r="A215" s="2" t="s">
        <v>235</v>
      </c>
      <c r="B215" s="2" t="s">
        <v>226</v>
      </c>
      <c r="E215" s="2">
        <v>-196</v>
      </c>
      <c r="F215" s="2">
        <v>-190</v>
      </c>
      <c r="G215" s="46">
        <v>-218</v>
      </c>
      <c r="H215" s="46">
        <v>-306</v>
      </c>
      <c r="I215">
        <v>-232.959</v>
      </c>
      <c r="J215">
        <v>-291.64</v>
      </c>
      <c r="K215" s="2">
        <f t="shared" si="9"/>
        <v>58.680999999999983</v>
      </c>
      <c r="L215" s="2" t="s">
        <v>5</v>
      </c>
      <c r="M215" s="2"/>
      <c r="N2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-291.64</v>
      </c>
      <c r="O215" s="37">
        <f t="shared" si="10"/>
        <v>0.58680999999999983</v>
      </c>
      <c r="P215" s="2">
        <v>104</v>
      </c>
      <c r="Q215" s="53">
        <v>91.52</v>
      </c>
      <c r="R215" s="4">
        <f t="shared" si="11"/>
        <v>61.028239999999983</v>
      </c>
      <c r="S215" s="30" t="s">
        <v>63</v>
      </c>
      <c r="T215" s="23" t="s">
        <v>648</v>
      </c>
      <c r="U215" s="30" t="s">
        <v>227</v>
      </c>
      <c r="V215" s="2" t="s">
        <v>8</v>
      </c>
    </row>
    <row r="216" spans="1:22" x14ac:dyDescent="0.25">
      <c r="A216" s="2" t="s">
        <v>236</v>
      </c>
      <c r="B216" s="2" t="s">
        <v>226</v>
      </c>
      <c r="E216" s="2">
        <v>-196</v>
      </c>
      <c r="F216" s="2">
        <v>-190</v>
      </c>
      <c r="G216" s="46">
        <v>-219</v>
      </c>
      <c r="H216" s="46">
        <v>-317</v>
      </c>
      <c r="I216">
        <v>-241.73599999999999</v>
      </c>
      <c r="J216">
        <v>-314.55600000000004</v>
      </c>
      <c r="K216" s="2">
        <f t="shared" si="9"/>
        <v>72.82000000000005</v>
      </c>
      <c r="L216" s="2" t="s">
        <v>5</v>
      </c>
      <c r="M216" s="2"/>
      <c r="N21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-314.55600000000004</v>
      </c>
      <c r="O216" s="37">
        <f t="shared" si="10"/>
        <v>0.72820000000000051</v>
      </c>
      <c r="P216" s="2">
        <v>90</v>
      </c>
      <c r="Q216" s="53">
        <v>88.2</v>
      </c>
      <c r="R216" s="4">
        <f t="shared" si="11"/>
        <v>65.538000000000039</v>
      </c>
      <c r="S216" s="30" t="s">
        <v>63</v>
      </c>
      <c r="T216" s="23" t="s">
        <v>648</v>
      </c>
      <c r="U216" s="30" t="s">
        <v>227</v>
      </c>
      <c r="V216" s="2" t="s">
        <v>8</v>
      </c>
    </row>
    <row r="217" spans="1:22" x14ac:dyDescent="0.25">
      <c r="A217" s="2" t="s">
        <v>237</v>
      </c>
      <c r="B217" s="2" t="s">
        <v>226</v>
      </c>
      <c r="E217" s="2">
        <v>-196</v>
      </c>
      <c r="F217" s="2">
        <v>-190</v>
      </c>
      <c r="G217" s="46">
        <v>-227</v>
      </c>
      <c r="H217" s="46">
        <v>-377</v>
      </c>
      <c r="I217">
        <v>-233.35599999999999</v>
      </c>
      <c r="J217">
        <v>-305.947</v>
      </c>
      <c r="K217" s="2">
        <f t="shared" si="9"/>
        <v>72.591000000000008</v>
      </c>
      <c r="L217" s="2" t="s">
        <v>5</v>
      </c>
      <c r="M217" s="2"/>
      <c r="N21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-305.947</v>
      </c>
      <c r="O217" s="37">
        <f t="shared" si="10"/>
        <v>0.72591000000000006</v>
      </c>
      <c r="P217" s="2">
        <v>226</v>
      </c>
      <c r="Q217" s="53">
        <v>339</v>
      </c>
      <c r="R217" s="4">
        <f t="shared" si="11"/>
        <v>164.05566000000002</v>
      </c>
      <c r="S217" s="30" t="s">
        <v>63</v>
      </c>
      <c r="T217" s="23" t="s">
        <v>648</v>
      </c>
      <c r="U217" s="30" t="s">
        <v>227</v>
      </c>
      <c r="V217" s="2" t="s">
        <v>8</v>
      </c>
    </row>
    <row r="218" spans="1:22" x14ac:dyDescent="0.25">
      <c r="A218" s="2" t="s">
        <v>238</v>
      </c>
      <c r="B218" s="2" t="s">
        <v>226</v>
      </c>
      <c r="E218" s="2">
        <v>-196</v>
      </c>
      <c r="F218" s="2">
        <v>-190</v>
      </c>
      <c r="G218" s="46">
        <v>-218</v>
      </c>
      <c r="H218" s="46">
        <v>-337</v>
      </c>
      <c r="I218">
        <v>-252.34299999999999</v>
      </c>
      <c r="J218">
        <v>-374.58800000000002</v>
      </c>
      <c r="K218" s="2">
        <f t="shared" si="9"/>
        <v>122.24500000000003</v>
      </c>
      <c r="L218" s="2" t="s">
        <v>5</v>
      </c>
      <c r="M218" s="2"/>
      <c r="N2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-374.58800000000002</v>
      </c>
      <c r="O218" s="37">
        <f t="shared" si="10"/>
        <v>1.2224500000000003</v>
      </c>
      <c r="P218" s="2">
        <v>259</v>
      </c>
      <c r="Q218" s="53">
        <v>308.20999999999998</v>
      </c>
      <c r="R218" s="4">
        <f t="shared" si="11"/>
        <v>316.61455000000007</v>
      </c>
      <c r="S218" s="30" t="s">
        <v>63</v>
      </c>
      <c r="T218" s="23" t="s">
        <v>648</v>
      </c>
      <c r="U218" s="30" t="s">
        <v>227</v>
      </c>
      <c r="V218" s="2" t="s">
        <v>8</v>
      </c>
    </row>
    <row r="219" spans="1:22" x14ac:dyDescent="0.25">
      <c r="A219" s="2" t="s">
        <v>239</v>
      </c>
      <c r="B219" s="2" t="s">
        <v>226</v>
      </c>
      <c r="E219" s="2">
        <v>-196</v>
      </c>
      <c r="F219" s="2">
        <v>-190</v>
      </c>
      <c r="G219" s="46">
        <v>-227</v>
      </c>
      <c r="H219" s="46">
        <v>-337</v>
      </c>
      <c r="I219">
        <v>-242.67099999999999</v>
      </c>
      <c r="J219">
        <v>-358.51600000000002</v>
      </c>
      <c r="K219" s="2">
        <f t="shared" si="9"/>
        <v>115.84500000000003</v>
      </c>
      <c r="L219" s="2" t="s">
        <v>5</v>
      </c>
      <c r="M219" s="2"/>
      <c r="N2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-358.51600000000002</v>
      </c>
      <c r="O219" s="37">
        <f t="shared" si="10"/>
        <v>1.1584500000000002</v>
      </c>
      <c r="P219" s="2">
        <v>114</v>
      </c>
      <c r="Q219" s="53">
        <v>125.4</v>
      </c>
      <c r="R219" s="4">
        <f t="shared" si="11"/>
        <v>132.06330000000003</v>
      </c>
      <c r="S219" s="30" t="s">
        <v>63</v>
      </c>
      <c r="T219" s="23" t="s">
        <v>648</v>
      </c>
      <c r="U219" s="30" t="s">
        <v>227</v>
      </c>
      <c r="V219" s="2" t="s">
        <v>8</v>
      </c>
    </row>
    <row r="220" spans="1:22" x14ac:dyDescent="0.25">
      <c r="A220" s="2" t="s">
        <v>240</v>
      </c>
      <c r="B220" s="2" t="s">
        <v>226</v>
      </c>
      <c r="E220" s="2">
        <v>-196</v>
      </c>
      <c r="F220" s="2">
        <v>-190</v>
      </c>
      <c r="G220" s="46">
        <v>-230</v>
      </c>
      <c r="H220" s="46">
        <v>-377</v>
      </c>
      <c r="I220" s="51">
        <v>-245.00000000000003</v>
      </c>
      <c r="J220">
        <v>-326.17899999999997</v>
      </c>
      <c r="K220" s="2">
        <f t="shared" si="9"/>
        <v>81.178999999999945</v>
      </c>
      <c r="L220" s="2" t="s">
        <v>5</v>
      </c>
      <c r="M220" s="2"/>
      <c r="N22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-326.17899999999997</v>
      </c>
      <c r="O220" s="37">
        <f t="shared" si="10"/>
        <v>0.81178999999999946</v>
      </c>
      <c r="P220" s="2">
        <v>166</v>
      </c>
      <c r="Q220" s="53">
        <v>244.01999999999998</v>
      </c>
      <c r="R220" s="4">
        <f t="shared" si="11"/>
        <v>134.75713999999991</v>
      </c>
      <c r="S220" s="30" t="s">
        <v>63</v>
      </c>
      <c r="T220" s="23" t="s">
        <v>648</v>
      </c>
      <c r="U220" s="30" t="s">
        <v>227</v>
      </c>
      <c r="V220" s="2" t="s">
        <v>8</v>
      </c>
    </row>
    <row r="221" spans="1:22" x14ac:dyDescent="0.25">
      <c r="A221" s="2" t="s">
        <v>241</v>
      </c>
      <c r="B221" s="2" t="s">
        <v>226</v>
      </c>
      <c r="E221" s="2">
        <v>-196</v>
      </c>
      <c r="F221" s="2">
        <v>-190</v>
      </c>
      <c r="G221" s="46">
        <v>-219</v>
      </c>
      <c r="H221" s="46">
        <v>-335</v>
      </c>
      <c r="I221">
        <v>-223.74900000000002</v>
      </c>
      <c r="J221">
        <v>-280.39299999999997</v>
      </c>
      <c r="K221" s="2">
        <f t="shared" si="9"/>
        <v>56.643999999999949</v>
      </c>
      <c r="L221" s="2" t="s">
        <v>5</v>
      </c>
      <c r="M221" s="2"/>
      <c r="N22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-280.39299999999997</v>
      </c>
      <c r="O221" s="37">
        <f t="shared" si="10"/>
        <v>0.5664399999999995</v>
      </c>
      <c r="P221" s="2">
        <v>92</v>
      </c>
      <c r="Q221" s="53">
        <v>106.72</v>
      </c>
      <c r="R221" s="4">
        <f t="shared" si="11"/>
        <v>52.112479999999955</v>
      </c>
      <c r="S221" s="30" t="s">
        <v>63</v>
      </c>
      <c r="T221" s="23" t="s">
        <v>648</v>
      </c>
      <c r="U221" s="30" t="s">
        <v>227</v>
      </c>
      <c r="V221" s="2" t="s">
        <v>8</v>
      </c>
    </row>
    <row r="222" spans="1:22" x14ac:dyDescent="0.25">
      <c r="A222" s="2" t="s">
        <v>242</v>
      </c>
      <c r="B222" s="2" t="s">
        <v>226</v>
      </c>
      <c r="E222" s="2">
        <v>-196</v>
      </c>
      <c r="F222" s="2">
        <v>-190</v>
      </c>
      <c r="G222" s="46">
        <v>-215</v>
      </c>
      <c r="H222" s="46">
        <v>-309</v>
      </c>
      <c r="I222">
        <v>-239.72099999999998</v>
      </c>
      <c r="J222">
        <v>-323.16300000000001</v>
      </c>
      <c r="K222" s="2">
        <f t="shared" si="9"/>
        <v>83.442000000000036</v>
      </c>
      <c r="L222" s="2" t="s">
        <v>5</v>
      </c>
      <c r="M222" s="2"/>
      <c r="N22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-323.16300000000001</v>
      </c>
      <c r="O222" s="37">
        <f t="shared" si="10"/>
        <v>0.83442000000000038</v>
      </c>
      <c r="P222" s="2">
        <v>85</v>
      </c>
      <c r="Q222" s="53">
        <v>79.899999999999991</v>
      </c>
      <c r="R222" s="4">
        <f t="shared" si="11"/>
        <v>70.925700000000035</v>
      </c>
      <c r="S222" s="30" t="s">
        <v>63</v>
      </c>
      <c r="T222" s="23" t="s">
        <v>648</v>
      </c>
      <c r="U222" s="30" t="s">
        <v>227</v>
      </c>
      <c r="V222" s="2" t="s">
        <v>8</v>
      </c>
    </row>
    <row r="223" spans="1:22" x14ac:dyDescent="0.25">
      <c r="A223" s="2" t="s">
        <v>243</v>
      </c>
      <c r="B223" s="2" t="s">
        <v>226</v>
      </c>
      <c r="E223" s="2">
        <v>-196</v>
      </c>
      <c r="F223" s="2">
        <v>-190</v>
      </c>
      <c r="G223" s="46">
        <v>-219</v>
      </c>
      <c r="H223" s="46">
        <v>-314</v>
      </c>
      <c r="I223">
        <v>-244.137</v>
      </c>
      <c r="J223">
        <v>-319.58299999999997</v>
      </c>
      <c r="K223" s="2">
        <f t="shared" si="9"/>
        <v>75.44599999999997</v>
      </c>
      <c r="L223" s="2" t="s">
        <v>5</v>
      </c>
      <c r="M223" s="2"/>
      <c r="N22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-319.58299999999997</v>
      </c>
      <c r="O223" s="37">
        <f t="shared" si="10"/>
        <v>0.75445999999999969</v>
      </c>
      <c r="P223" s="2">
        <v>86</v>
      </c>
      <c r="Q223" s="53">
        <v>81.7</v>
      </c>
      <c r="R223" s="4">
        <f t="shared" si="11"/>
        <v>64.883559999999974</v>
      </c>
      <c r="S223" s="30" t="s">
        <v>63</v>
      </c>
      <c r="T223" s="23" t="s">
        <v>648</v>
      </c>
      <c r="U223" s="30" t="s">
        <v>227</v>
      </c>
      <c r="V223" s="2" t="s">
        <v>8</v>
      </c>
    </row>
    <row r="224" spans="1:22" x14ac:dyDescent="0.25">
      <c r="A224" s="2" t="s">
        <v>244</v>
      </c>
      <c r="B224" s="2" t="s">
        <v>226</v>
      </c>
      <c r="E224" s="2">
        <v>-196</v>
      </c>
      <c r="F224" s="2">
        <v>-190</v>
      </c>
      <c r="G224" s="46">
        <v>-217</v>
      </c>
      <c r="H224" s="46">
        <v>-314</v>
      </c>
      <c r="I224">
        <v>-244.98600000000002</v>
      </c>
      <c r="J224">
        <v>-320.35999999999996</v>
      </c>
      <c r="K224" s="2">
        <f t="shared" si="9"/>
        <v>75.373999999999938</v>
      </c>
      <c r="L224" s="2" t="s">
        <v>5</v>
      </c>
      <c r="M224" s="2"/>
      <c r="N22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-320.35999999999996</v>
      </c>
      <c r="O224" s="37">
        <f t="shared" si="10"/>
        <v>0.75373999999999941</v>
      </c>
      <c r="P224" s="2">
        <v>100</v>
      </c>
      <c r="Q224" s="53">
        <v>97</v>
      </c>
      <c r="R224" s="4">
        <f t="shared" si="11"/>
        <v>75.373999999999938</v>
      </c>
      <c r="S224" s="30" t="s">
        <v>63</v>
      </c>
      <c r="T224" s="23" t="s">
        <v>648</v>
      </c>
      <c r="U224" s="30" t="s">
        <v>227</v>
      </c>
      <c r="V224" s="2" t="s">
        <v>8</v>
      </c>
    </row>
    <row r="225" spans="1:22" x14ac:dyDescent="0.25">
      <c r="A225" s="2" t="s">
        <v>245</v>
      </c>
      <c r="B225" s="2" t="s">
        <v>226</v>
      </c>
      <c r="E225" s="2">
        <v>-196</v>
      </c>
      <c r="F225" s="2">
        <v>-190</v>
      </c>
      <c r="G225" s="46">
        <v>-220</v>
      </c>
      <c r="H225" s="46">
        <v>-305</v>
      </c>
      <c r="I225">
        <v>-226.79499999999999</v>
      </c>
      <c r="J225">
        <v>-300.40699999999998</v>
      </c>
      <c r="K225" s="2">
        <f t="shared" si="9"/>
        <v>73.611999999999995</v>
      </c>
      <c r="L225" s="2" t="s">
        <v>5</v>
      </c>
      <c r="M225" s="2"/>
      <c r="N2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-300.40699999999998</v>
      </c>
      <c r="O225" s="37">
        <f t="shared" si="10"/>
        <v>0.73612</v>
      </c>
      <c r="P225" s="2">
        <v>92</v>
      </c>
      <c r="Q225" s="53">
        <v>78.2</v>
      </c>
      <c r="R225" s="4">
        <f t="shared" si="11"/>
        <v>67.723039999999997</v>
      </c>
      <c r="S225" s="30" t="s">
        <v>63</v>
      </c>
      <c r="T225" s="23" t="s">
        <v>648</v>
      </c>
      <c r="U225" s="30" t="s">
        <v>227</v>
      </c>
      <c r="V225" s="2" t="s">
        <v>8</v>
      </c>
    </row>
    <row r="226" spans="1:22" x14ac:dyDescent="0.25">
      <c r="A226" s="2" t="s">
        <v>246</v>
      </c>
      <c r="B226" s="2" t="s">
        <v>226</v>
      </c>
      <c r="C226" s="60" t="s">
        <v>648</v>
      </c>
      <c r="E226" s="2">
        <v>-196</v>
      </c>
      <c r="F226" s="2">
        <v>-190</v>
      </c>
      <c r="G226" s="46">
        <v>-207</v>
      </c>
      <c r="H226" s="46">
        <v>-295</v>
      </c>
      <c r="I226" s="25">
        <v>-207</v>
      </c>
      <c r="J226" s="25">
        <v>-295</v>
      </c>
      <c r="K226" s="2">
        <f t="shared" si="9"/>
        <v>88</v>
      </c>
      <c r="L226" s="2" t="s">
        <v>5</v>
      </c>
      <c r="M226" s="2"/>
      <c r="N2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-295</v>
      </c>
      <c r="O226" s="37">
        <f t="shared" si="10"/>
        <v>0.88</v>
      </c>
      <c r="P226" s="2">
        <v>31</v>
      </c>
      <c r="Q226" s="53">
        <v>27.28</v>
      </c>
      <c r="R226" s="4">
        <f t="shared" si="11"/>
        <v>0</v>
      </c>
      <c r="S226" s="30" t="s">
        <v>63</v>
      </c>
      <c r="T226" s="23" t="s">
        <v>648</v>
      </c>
      <c r="U226" s="30" t="s">
        <v>227</v>
      </c>
      <c r="V226" s="2" t="s">
        <v>8</v>
      </c>
    </row>
    <row r="227" spans="1:22" x14ac:dyDescent="0.25">
      <c r="A227" s="2" t="s">
        <v>247</v>
      </c>
      <c r="B227" s="2" t="s">
        <v>248</v>
      </c>
      <c r="E227" s="2">
        <v>-196</v>
      </c>
      <c r="F227" s="2">
        <v>-190</v>
      </c>
      <c r="G227" s="46">
        <v>-212</v>
      </c>
      <c r="H227" s="46">
        <v>-277</v>
      </c>
      <c r="I227">
        <v>-204.99999999999997</v>
      </c>
      <c r="J227">
        <v>-205.63200000000001</v>
      </c>
      <c r="K227" s="2">
        <f t="shared" si="9"/>
        <v>0.63200000000003342</v>
      </c>
      <c r="L227" s="2" t="s">
        <v>5</v>
      </c>
      <c r="M227" s="2"/>
      <c r="N22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-205.63200000000001</v>
      </c>
      <c r="O227" s="37">
        <f t="shared" si="10"/>
        <v>6.320000000000334E-3</v>
      </c>
      <c r="P227" s="2">
        <v>136</v>
      </c>
      <c r="Q227" s="53">
        <v>88.4</v>
      </c>
      <c r="R227" s="4">
        <f t="shared" si="11"/>
        <v>0.85952000000004547</v>
      </c>
      <c r="S227" s="30" t="s">
        <v>63</v>
      </c>
      <c r="T227" s="23" t="s">
        <v>648</v>
      </c>
      <c r="U227" s="30" t="s">
        <v>7</v>
      </c>
      <c r="V227" s="2" t="s">
        <v>8</v>
      </c>
    </row>
    <row r="228" spans="1:22" x14ac:dyDescent="0.25">
      <c r="A228" s="2" t="s">
        <v>249</v>
      </c>
      <c r="B228" s="2" t="s">
        <v>248</v>
      </c>
      <c r="E228" s="2">
        <v>-196</v>
      </c>
      <c r="F228" s="2">
        <v>-190</v>
      </c>
      <c r="G228" s="46">
        <v>-214</v>
      </c>
      <c r="H228" s="46">
        <v>-283</v>
      </c>
      <c r="I228">
        <v>-228.75200000000001</v>
      </c>
      <c r="J228">
        <v>-297.30500000000001</v>
      </c>
      <c r="K228" s="2">
        <f t="shared" si="9"/>
        <v>68.552999999999997</v>
      </c>
      <c r="L228" s="2" t="s">
        <v>5</v>
      </c>
      <c r="M228" s="2"/>
      <c r="N2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-297.30500000000001</v>
      </c>
      <c r="O228" s="37">
        <f t="shared" si="10"/>
        <v>0.68552999999999997</v>
      </c>
      <c r="P228" s="2">
        <v>149</v>
      </c>
      <c r="Q228" s="53">
        <v>102.80999999999999</v>
      </c>
      <c r="R228" s="4">
        <f t="shared" si="11"/>
        <v>102.14397</v>
      </c>
      <c r="S228" s="30" t="s">
        <v>63</v>
      </c>
      <c r="T228" s="23" t="s">
        <v>648</v>
      </c>
      <c r="U228" s="30" t="s">
        <v>7</v>
      </c>
      <c r="V228" s="2" t="s">
        <v>8</v>
      </c>
    </row>
    <row r="229" spans="1:22" x14ac:dyDescent="0.25">
      <c r="A229" s="2" t="s">
        <v>250</v>
      </c>
      <c r="B229" s="2" t="s">
        <v>248</v>
      </c>
      <c r="E229" s="2">
        <v>-196</v>
      </c>
      <c r="F229" s="2">
        <v>-190</v>
      </c>
      <c r="G229" s="46">
        <v>-212</v>
      </c>
      <c r="H229" s="46">
        <v>-306</v>
      </c>
      <c r="I229">
        <v>-234.655</v>
      </c>
      <c r="J229">
        <v>-307.07100000000003</v>
      </c>
      <c r="K229" s="2">
        <f t="shared" si="9"/>
        <v>72.416000000000025</v>
      </c>
      <c r="L229" s="2" t="s">
        <v>5</v>
      </c>
      <c r="M229" s="2"/>
      <c r="N22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-307.07100000000003</v>
      </c>
      <c r="O229" s="37">
        <f t="shared" si="10"/>
        <v>0.72416000000000025</v>
      </c>
      <c r="P229" s="2">
        <v>264</v>
      </c>
      <c r="Q229" s="53">
        <v>248.16</v>
      </c>
      <c r="R229" s="4">
        <f t="shared" si="11"/>
        <v>191.17824000000007</v>
      </c>
      <c r="S229" s="30" t="s">
        <v>63</v>
      </c>
      <c r="T229" s="23" t="s">
        <v>648</v>
      </c>
      <c r="U229" s="30" t="s">
        <v>7</v>
      </c>
      <c r="V229" s="2" t="s">
        <v>8</v>
      </c>
    </row>
    <row r="230" spans="1:22" x14ac:dyDescent="0.25">
      <c r="A230" s="2" t="s">
        <v>251</v>
      </c>
      <c r="B230" s="2" t="s">
        <v>248</v>
      </c>
      <c r="C230" s="60" t="s">
        <v>648</v>
      </c>
      <c r="E230" s="2">
        <v>-196</v>
      </c>
      <c r="F230" s="2">
        <v>-190</v>
      </c>
      <c r="G230" s="46">
        <v>-204</v>
      </c>
      <c r="H230" s="46">
        <v>-286</v>
      </c>
      <c r="I230">
        <v>-204.99999999999997</v>
      </c>
      <c r="J230">
        <v>-253.185</v>
      </c>
      <c r="K230" s="2">
        <f t="shared" si="9"/>
        <v>48.185000000000031</v>
      </c>
      <c r="L230" s="2" t="s">
        <v>5</v>
      </c>
      <c r="M230" s="2"/>
      <c r="N23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-253.185</v>
      </c>
      <c r="O230" s="37">
        <f t="shared" si="10"/>
        <v>0.48185000000000033</v>
      </c>
      <c r="P230" s="2">
        <v>38</v>
      </c>
      <c r="Q230" s="53">
        <v>31.159999999999997</v>
      </c>
      <c r="R230" s="4">
        <f t="shared" si="11"/>
        <v>0</v>
      </c>
      <c r="S230" s="30" t="s">
        <v>63</v>
      </c>
      <c r="T230" s="23" t="s">
        <v>648</v>
      </c>
      <c r="U230" s="30" t="s">
        <v>7</v>
      </c>
      <c r="V230" s="2" t="s">
        <v>8</v>
      </c>
    </row>
    <row r="231" spans="1:22" x14ac:dyDescent="0.25">
      <c r="A231" s="2" t="s">
        <v>252</v>
      </c>
      <c r="B231" s="2" t="s">
        <v>248</v>
      </c>
      <c r="E231" s="2">
        <v>-196</v>
      </c>
      <c r="F231" s="2">
        <v>-190</v>
      </c>
      <c r="G231" s="46">
        <v>-213</v>
      </c>
      <c r="H231" s="46">
        <v>-272</v>
      </c>
      <c r="I231">
        <v>-232.83700000000002</v>
      </c>
      <c r="J231">
        <v>-305.50200000000001</v>
      </c>
      <c r="K231" s="2">
        <f t="shared" si="9"/>
        <v>72.664999999999992</v>
      </c>
      <c r="L231" s="2" t="s">
        <v>5</v>
      </c>
      <c r="M231" s="2"/>
      <c r="N2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-305.50200000000001</v>
      </c>
      <c r="O231" s="37">
        <f t="shared" si="10"/>
        <v>0.72664999999999991</v>
      </c>
      <c r="P231" s="2">
        <v>163</v>
      </c>
      <c r="Q231" s="53">
        <v>96.17</v>
      </c>
      <c r="R231" s="4">
        <f t="shared" si="11"/>
        <v>118.44394999999999</v>
      </c>
      <c r="S231" s="30" t="s">
        <v>63</v>
      </c>
      <c r="T231" s="23" t="s">
        <v>648</v>
      </c>
      <c r="U231" s="30" t="s">
        <v>7</v>
      </c>
      <c r="V231" s="2" t="s">
        <v>8</v>
      </c>
    </row>
    <row r="232" spans="1:22" x14ac:dyDescent="0.25">
      <c r="A232" s="2" t="s">
        <v>253</v>
      </c>
      <c r="B232" s="2" t="s">
        <v>248</v>
      </c>
      <c r="C232" s="60" t="s">
        <v>648</v>
      </c>
      <c r="E232" s="2">
        <v>-196</v>
      </c>
      <c r="F232" s="2">
        <v>-190</v>
      </c>
      <c r="G232" s="46">
        <v>-205</v>
      </c>
      <c r="H232" s="46">
        <v>-283</v>
      </c>
      <c r="I232">
        <v>-204.99999999999997</v>
      </c>
      <c r="J232">
        <v>-247.67500000000001</v>
      </c>
      <c r="K232" s="2">
        <f t="shared" si="9"/>
        <v>42.67500000000004</v>
      </c>
      <c r="L232" s="2" t="s">
        <v>5</v>
      </c>
      <c r="M232" s="2"/>
      <c r="N23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-247.67500000000001</v>
      </c>
      <c r="O232" s="37">
        <f t="shared" si="10"/>
        <v>0.42675000000000041</v>
      </c>
      <c r="P232" s="2">
        <v>43</v>
      </c>
      <c r="Q232" s="53">
        <v>33.54</v>
      </c>
      <c r="R232" s="4">
        <f t="shared" si="11"/>
        <v>0</v>
      </c>
      <c r="S232" s="2" t="s">
        <v>63</v>
      </c>
      <c r="T232" s="7" t="s">
        <v>648</v>
      </c>
      <c r="U232" s="2" t="s">
        <v>7</v>
      </c>
      <c r="V232" s="2" t="s">
        <v>8</v>
      </c>
    </row>
    <row r="233" spans="1:22" x14ac:dyDescent="0.25">
      <c r="A233" s="2" t="s">
        <v>254</v>
      </c>
      <c r="B233" s="2" t="s">
        <v>248</v>
      </c>
      <c r="E233" s="2">
        <v>-196</v>
      </c>
      <c r="F233" s="2">
        <v>-190</v>
      </c>
      <c r="G233" s="46">
        <v>-214</v>
      </c>
      <c r="H233" s="46">
        <v>-282</v>
      </c>
      <c r="I233">
        <v>-223.04499999999999</v>
      </c>
      <c r="J233">
        <v>-289.76400000000001</v>
      </c>
      <c r="K233" s="2">
        <f t="shared" si="9"/>
        <v>66.719000000000023</v>
      </c>
      <c r="L233" s="2" t="s">
        <v>5</v>
      </c>
      <c r="M233" s="2"/>
      <c r="N23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-289.76400000000001</v>
      </c>
      <c r="O233" s="37">
        <f t="shared" si="10"/>
        <v>0.66719000000000017</v>
      </c>
      <c r="P233" s="2">
        <v>162</v>
      </c>
      <c r="Q233" s="53">
        <v>110.16000000000001</v>
      </c>
      <c r="R233" s="4">
        <f t="shared" si="11"/>
        <v>108.08478000000002</v>
      </c>
      <c r="S233" s="2" t="s">
        <v>63</v>
      </c>
      <c r="T233" s="7" t="s">
        <v>648</v>
      </c>
      <c r="U233" s="2" t="s">
        <v>7</v>
      </c>
      <c r="V233" s="2" t="s">
        <v>8</v>
      </c>
    </row>
    <row r="234" spans="1:22" x14ac:dyDescent="0.25">
      <c r="A234" s="2" t="s">
        <v>255</v>
      </c>
      <c r="B234" s="2" t="s">
        <v>248</v>
      </c>
      <c r="E234" s="2">
        <v>-196</v>
      </c>
      <c r="F234" s="2">
        <v>-190</v>
      </c>
      <c r="G234" s="46">
        <v>-212</v>
      </c>
      <c r="H234" s="46">
        <v>-278</v>
      </c>
      <c r="I234">
        <v>-240</v>
      </c>
      <c r="J234">
        <v>-321.13499999999999</v>
      </c>
      <c r="K234" s="2">
        <f t="shared" si="9"/>
        <v>81.134999999999991</v>
      </c>
      <c r="L234" s="2" t="s">
        <v>5</v>
      </c>
      <c r="M234" s="2"/>
      <c r="N2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-321.13499999999999</v>
      </c>
      <c r="O234" s="37">
        <f t="shared" si="10"/>
        <v>0.8113499999999999</v>
      </c>
      <c r="P234" s="2">
        <v>136</v>
      </c>
      <c r="Q234" s="53">
        <v>89.76</v>
      </c>
      <c r="R234" s="4">
        <f t="shared" si="11"/>
        <v>110.34359999999998</v>
      </c>
      <c r="S234" s="2" t="s">
        <v>63</v>
      </c>
      <c r="T234" s="7" t="s">
        <v>648</v>
      </c>
      <c r="U234" s="2" t="s">
        <v>7</v>
      </c>
      <c r="V234" s="2" t="s">
        <v>8</v>
      </c>
    </row>
    <row r="235" spans="1:22" x14ac:dyDescent="0.25">
      <c r="A235" s="2" t="s">
        <v>256</v>
      </c>
      <c r="B235" s="2" t="s">
        <v>248</v>
      </c>
      <c r="E235" s="2">
        <v>-196</v>
      </c>
      <c r="F235" s="2">
        <v>-190</v>
      </c>
      <c r="G235" s="46">
        <v>-211</v>
      </c>
      <c r="H235" s="46">
        <v>-299</v>
      </c>
      <c r="I235">
        <v>-245.37900000000002</v>
      </c>
      <c r="J235">
        <v>-308.60300000000001</v>
      </c>
      <c r="K235" s="2">
        <f t="shared" si="9"/>
        <v>63.22399999999999</v>
      </c>
      <c r="L235" s="2" t="s">
        <v>22</v>
      </c>
      <c r="M235" s="2">
        <f>IF(TI19294_gegevens_monstervakken3[[#This Row],[Type]]="Smal",70,IF(TI19294_gegevens_monstervakken3[[#This Row],[Type]]="Breed",100,0))</f>
        <v>100</v>
      </c>
      <c r="N23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35" s="37">
        <f t="shared" si="10"/>
        <v>0.44620999999999983</v>
      </c>
      <c r="P235" s="2">
        <v>606</v>
      </c>
      <c r="Q235" s="53">
        <v>533.28</v>
      </c>
      <c r="R235" s="4">
        <f t="shared" si="11"/>
        <v>270.40325999999988</v>
      </c>
      <c r="S235" s="2" t="s">
        <v>63</v>
      </c>
      <c r="T235" s="7" t="s">
        <v>648</v>
      </c>
      <c r="U235" s="2" t="s">
        <v>7</v>
      </c>
      <c r="V235" s="2" t="s">
        <v>8</v>
      </c>
    </row>
    <row r="236" spans="1:22" x14ac:dyDescent="0.25">
      <c r="A236" s="2" t="s">
        <v>257</v>
      </c>
      <c r="B236" s="2" t="s">
        <v>248</v>
      </c>
      <c r="E236" s="2">
        <v>-196</v>
      </c>
      <c r="F236" s="2">
        <v>-190</v>
      </c>
      <c r="G236" s="46">
        <v>-224</v>
      </c>
      <c r="H236" s="46">
        <v>-329</v>
      </c>
      <c r="I236">
        <v>-224.80500000000001</v>
      </c>
      <c r="J236">
        <v>-303.60900000000004</v>
      </c>
      <c r="K236" s="2">
        <f t="shared" si="9"/>
        <v>78.80400000000003</v>
      </c>
      <c r="L236" s="2" t="s">
        <v>5</v>
      </c>
      <c r="M236" s="2"/>
      <c r="N2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-303.60900000000004</v>
      </c>
      <c r="O236" s="37">
        <f t="shared" si="10"/>
        <v>0.7880400000000003</v>
      </c>
      <c r="P236" s="2">
        <v>302</v>
      </c>
      <c r="Q236" s="53">
        <v>317.10000000000002</v>
      </c>
      <c r="R236" s="4">
        <f t="shared" si="11"/>
        <v>237.98808000000008</v>
      </c>
      <c r="S236" s="2" t="s">
        <v>63</v>
      </c>
      <c r="T236" s="7" t="s">
        <v>648</v>
      </c>
      <c r="U236" s="2" t="s">
        <v>7</v>
      </c>
      <c r="V236" s="2" t="s">
        <v>8</v>
      </c>
    </row>
    <row r="237" spans="1:22" x14ac:dyDescent="0.25">
      <c r="A237" s="2" t="s">
        <v>258</v>
      </c>
      <c r="B237" s="2" t="s">
        <v>259</v>
      </c>
      <c r="C237" s="54"/>
      <c r="E237" s="2">
        <v>-196</v>
      </c>
      <c r="F237" s="2">
        <v>-190</v>
      </c>
      <c r="G237" s="46">
        <v>-264</v>
      </c>
      <c r="H237" s="46">
        <v>-411</v>
      </c>
      <c r="I237">
        <v>-293.81</v>
      </c>
      <c r="J237">
        <v>-430.82299999999998</v>
      </c>
      <c r="K237" s="2">
        <f t="shared" si="9"/>
        <v>137.01299999999998</v>
      </c>
      <c r="L237" s="2" t="s">
        <v>22</v>
      </c>
      <c r="M237" s="2">
        <f>IF(TI19294_gegevens_monstervakken3[[#This Row],[Type]]="Smal",70,IF(TI19294_gegevens_monstervakken3[[#This Row],[Type]]="Breed",100,0))</f>
        <v>100</v>
      </c>
      <c r="N23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37" s="37">
        <f t="shared" si="10"/>
        <v>0</v>
      </c>
      <c r="P237" s="2">
        <v>503</v>
      </c>
      <c r="Q237" s="53">
        <v>130.78</v>
      </c>
      <c r="R237" s="4">
        <f t="shared" si="11"/>
        <v>0</v>
      </c>
      <c r="S237" s="2" t="s">
        <v>6</v>
      </c>
      <c r="T237" s="7" t="s">
        <v>648</v>
      </c>
      <c r="U237" s="2" t="s">
        <v>7</v>
      </c>
      <c r="V237" s="2" t="s">
        <v>8</v>
      </c>
    </row>
    <row r="238" spans="1:22" x14ac:dyDescent="0.25">
      <c r="A238" s="2" t="s">
        <v>260</v>
      </c>
      <c r="B238" s="2" t="s">
        <v>259</v>
      </c>
      <c r="E238" s="2">
        <v>-196</v>
      </c>
      <c r="F238" s="2">
        <v>-190</v>
      </c>
      <c r="G238" s="46">
        <v>-235</v>
      </c>
      <c r="H238" s="46">
        <v>-321</v>
      </c>
      <c r="I238">
        <v>-265.726</v>
      </c>
      <c r="J238">
        <v>-401.44</v>
      </c>
      <c r="K238" s="2">
        <f t="shared" si="9"/>
        <v>135.714</v>
      </c>
      <c r="L238" s="2" t="s">
        <v>22</v>
      </c>
      <c r="M238" s="2">
        <f>IF(TI19294_gegevens_monstervakken3[[#This Row],[Type]]="Smal",70,IF(TI19294_gegevens_monstervakken3[[#This Row],[Type]]="Breed",100,0))</f>
        <v>100</v>
      </c>
      <c r="N2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38" s="37">
        <f t="shared" si="10"/>
        <v>0.24274000000000001</v>
      </c>
      <c r="P238" s="2">
        <v>980</v>
      </c>
      <c r="Q238" s="53">
        <v>539</v>
      </c>
      <c r="R238" s="4">
        <f t="shared" si="11"/>
        <v>237.8852</v>
      </c>
      <c r="S238" s="2" t="s">
        <v>6</v>
      </c>
      <c r="T238" s="7" t="s">
        <v>648</v>
      </c>
      <c r="U238" s="2" t="s">
        <v>7</v>
      </c>
      <c r="V238" s="2" t="s">
        <v>8</v>
      </c>
    </row>
    <row r="239" spans="1:22" x14ac:dyDescent="0.25">
      <c r="A239" s="2" t="s">
        <v>261</v>
      </c>
      <c r="B239" s="2" t="s">
        <v>259</v>
      </c>
      <c r="E239" s="2">
        <v>-196</v>
      </c>
      <c r="F239" s="2">
        <v>-190</v>
      </c>
      <c r="G239" s="46">
        <v>-241</v>
      </c>
      <c r="H239" s="46">
        <v>-416</v>
      </c>
      <c r="I239">
        <v>-264.33600000000001</v>
      </c>
      <c r="J239">
        <v>-401.41900000000004</v>
      </c>
      <c r="K239" s="2">
        <f t="shared" si="9"/>
        <v>137.08300000000003</v>
      </c>
      <c r="L239" s="2" t="s">
        <v>22</v>
      </c>
      <c r="M239" s="2">
        <f>IF(TI19294_gegevens_monstervakken3[[#This Row],[Type]]="Smal",70,IF(TI19294_gegevens_monstervakken3[[#This Row],[Type]]="Breed",100,0))</f>
        <v>100</v>
      </c>
      <c r="N23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39" s="37">
        <f t="shared" si="10"/>
        <v>0.25663999999999987</v>
      </c>
      <c r="P239" s="2">
        <v>87</v>
      </c>
      <c r="Q239" s="53">
        <v>42.63</v>
      </c>
      <c r="R239" s="4">
        <f t="shared" si="11"/>
        <v>22.32767999999999</v>
      </c>
      <c r="S239" s="2" t="s">
        <v>6</v>
      </c>
      <c r="T239" s="7" t="s">
        <v>648</v>
      </c>
      <c r="U239" s="2" t="s">
        <v>7</v>
      </c>
      <c r="V239" s="2" t="s">
        <v>8</v>
      </c>
    </row>
    <row r="240" spans="1:22" x14ac:dyDescent="0.25">
      <c r="A240" s="2" t="s">
        <v>262</v>
      </c>
      <c r="B240" s="2" t="s">
        <v>259</v>
      </c>
      <c r="E240" s="2">
        <v>-196</v>
      </c>
      <c r="F240" s="2">
        <v>-190</v>
      </c>
      <c r="G240" s="46">
        <v>-242</v>
      </c>
      <c r="H240" s="46">
        <v>-330</v>
      </c>
      <c r="I240">
        <v>-270</v>
      </c>
      <c r="J240">
        <v>-371.12599999999998</v>
      </c>
      <c r="K240" s="2">
        <f t="shared" si="9"/>
        <v>101.12599999999998</v>
      </c>
      <c r="L240" s="2" t="s">
        <v>22</v>
      </c>
      <c r="M240" s="2">
        <f>IF(TI19294_gegevens_monstervakken3[[#This Row],[Type]]="Smal",70,IF(TI19294_gegevens_monstervakken3[[#This Row],[Type]]="Breed",100,0))</f>
        <v>100</v>
      </c>
      <c r="N24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0" s="37">
        <f t="shared" si="10"/>
        <v>0.2</v>
      </c>
      <c r="P240" s="2">
        <v>830</v>
      </c>
      <c r="Q240" s="53">
        <v>398.4</v>
      </c>
      <c r="R240" s="4">
        <f t="shared" si="11"/>
        <v>166</v>
      </c>
      <c r="S240" s="2" t="s">
        <v>6</v>
      </c>
      <c r="T240" s="7" t="s">
        <v>648</v>
      </c>
      <c r="U240" s="2" t="s">
        <v>7</v>
      </c>
      <c r="V240" s="2" t="s">
        <v>8</v>
      </c>
    </row>
    <row r="241" spans="1:22" x14ac:dyDescent="0.25">
      <c r="A241" s="2" t="s">
        <v>263</v>
      </c>
      <c r="B241" s="2" t="s">
        <v>259</v>
      </c>
      <c r="E241" s="2">
        <v>-196</v>
      </c>
      <c r="F241" s="2">
        <v>-190</v>
      </c>
      <c r="G241" s="46">
        <v>-236</v>
      </c>
      <c r="H241" s="46">
        <v>-382</v>
      </c>
      <c r="I241">
        <v>-284.56</v>
      </c>
      <c r="J241">
        <v>-448.654</v>
      </c>
      <c r="K241" s="2">
        <f t="shared" si="9"/>
        <v>164.09399999999999</v>
      </c>
      <c r="L241" s="2" t="s">
        <v>22</v>
      </c>
      <c r="M241" s="2">
        <f>IF(TI19294_gegevens_monstervakken3[[#This Row],[Type]]="Smal",70,IF(TI19294_gegevens_monstervakken3[[#This Row],[Type]]="Breed",100,0))</f>
        <v>100</v>
      </c>
      <c r="N24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1" s="37">
        <f t="shared" si="10"/>
        <v>5.4399999999999976E-2</v>
      </c>
      <c r="P241" s="2">
        <v>506</v>
      </c>
      <c r="Q241" s="53">
        <v>273.24</v>
      </c>
      <c r="R241" s="4">
        <f t="shared" si="11"/>
        <v>27.526399999999988</v>
      </c>
      <c r="S241" s="2" t="s">
        <v>6</v>
      </c>
      <c r="T241" s="7" t="s">
        <v>648</v>
      </c>
      <c r="U241" s="2" t="s">
        <v>7</v>
      </c>
      <c r="V241" s="2" t="s">
        <v>8</v>
      </c>
    </row>
    <row r="242" spans="1:22" x14ac:dyDescent="0.25">
      <c r="A242" s="2" t="s">
        <v>264</v>
      </c>
      <c r="B242" s="2" t="s">
        <v>259</v>
      </c>
      <c r="E242" s="2">
        <v>-196</v>
      </c>
      <c r="F242" s="2">
        <v>-190</v>
      </c>
      <c r="G242" s="46">
        <v>-240</v>
      </c>
      <c r="H242" s="46">
        <v>-294</v>
      </c>
      <c r="I242">
        <v>-255.74199999999999</v>
      </c>
      <c r="J242">
        <v>-346.09999999999997</v>
      </c>
      <c r="K242" s="2">
        <f t="shared" si="9"/>
        <v>90.357999999999976</v>
      </c>
      <c r="L242" s="2" t="s">
        <v>22</v>
      </c>
      <c r="M242" s="2">
        <f>IF(TI19294_gegevens_monstervakken3[[#This Row],[Type]]="Smal",70,IF(TI19294_gegevens_monstervakken3[[#This Row],[Type]]="Breed",100,0))</f>
        <v>100</v>
      </c>
      <c r="N2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2" s="37">
        <f t="shared" si="10"/>
        <v>0.34258000000000011</v>
      </c>
      <c r="P242" s="2">
        <v>572</v>
      </c>
      <c r="Q242" s="53">
        <v>286</v>
      </c>
      <c r="R242" s="4">
        <f t="shared" si="11"/>
        <v>195.95576000000005</v>
      </c>
      <c r="S242" s="2" t="s">
        <v>6</v>
      </c>
      <c r="T242" s="7" t="s">
        <v>648</v>
      </c>
      <c r="U242" s="2" t="s">
        <v>7</v>
      </c>
      <c r="V242" s="2" t="s">
        <v>8</v>
      </c>
    </row>
    <row r="243" spans="1:22" x14ac:dyDescent="0.25">
      <c r="A243" s="2" t="s">
        <v>265</v>
      </c>
      <c r="B243" s="2" t="s">
        <v>259</v>
      </c>
      <c r="E243" s="2">
        <v>-196</v>
      </c>
      <c r="F243" s="2">
        <v>-190</v>
      </c>
      <c r="G243" s="46">
        <v>-234</v>
      </c>
      <c r="H243" s="46">
        <v>-300</v>
      </c>
      <c r="I243">
        <v>-244.41799999999998</v>
      </c>
      <c r="J243">
        <v>-323.70299999999997</v>
      </c>
      <c r="K243" s="2">
        <f t="shared" si="9"/>
        <v>79.284999999999997</v>
      </c>
      <c r="L243" s="2" t="s">
        <v>22</v>
      </c>
      <c r="M243" s="2">
        <f>IF(TI19294_gegevens_monstervakken3[[#This Row],[Type]]="Smal",70,IF(TI19294_gegevens_monstervakken3[[#This Row],[Type]]="Breed",100,0))</f>
        <v>100</v>
      </c>
      <c r="N2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3" s="37">
        <f t="shared" si="10"/>
        <v>0.45582000000000022</v>
      </c>
      <c r="P243" s="2">
        <v>344</v>
      </c>
      <c r="Q243" s="53">
        <v>227.04000000000002</v>
      </c>
      <c r="R243" s="4">
        <f t="shared" si="11"/>
        <v>156.80208000000007</v>
      </c>
      <c r="S243" s="2" t="s">
        <v>6</v>
      </c>
      <c r="T243" s="7" t="s">
        <v>648</v>
      </c>
      <c r="U243" s="2" t="s">
        <v>7</v>
      </c>
      <c r="V243" s="2" t="s">
        <v>8</v>
      </c>
    </row>
    <row r="244" spans="1:22" x14ac:dyDescent="0.25">
      <c r="A244" s="2" t="s">
        <v>266</v>
      </c>
      <c r="B244" s="2" t="s">
        <v>259</v>
      </c>
      <c r="C244" s="54"/>
      <c r="E244" s="2">
        <v>-196</v>
      </c>
      <c r="F244" s="2">
        <v>-190</v>
      </c>
      <c r="G244" s="46">
        <v>-260</v>
      </c>
      <c r="H244" s="46">
        <v>-386</v>
      </c>
      <c r="I244">
        <v>-283.846</v>
      </c>
      <c r="J244">
        <v>-450.80200000000002</v>
      </c>
      <c r="K244" s="2">
        <f t="shared" si="9"/>
        <v>166.95600000000002</v>
      </c>
      <c r="L244" s="2" t="s">
        <v>22</v>
      </c>
      <c r="M244" s="2">
        <f>IF(TI19294_gegevens_monstervakken3[[#This Row],[Type]]="Smal",70,IF(TI19294_gegevens_monstervakken3[[#This Row],[Type]]="Breed",100,0))</f>
        <v>100</v>
      </c>
      <c r="N2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4" s="37">
        <f t="shared" si="10"/>
        <v>6.1539999999999963E-2</v>
      </c>
      <c r="P244" s="2">
        <v>1019</v>
      </c>
      <c r="Q244" s="53">
        <v>305.7</v>
      </c>
      <c r="R244" s="4">
        <f t="shared" si="11"/>
        <v>62.709259999999965</v>
      </c>
      <c r="S244" s="2" t="s">
        <v>6</v>
      </c>
      <c r="T244" s="7" t="s">
        <v>648</v>
      </c>
      <c r="U244" s="2" t="s">
        <v>7</v>
      </c>
      <c r="V244" s="2" t="s">
        <v>8</v>
      </c>
    </row>
    <row r="245" spans="1:22" x14ac:dyDescent="0.25">
      <c r="A245" s="2" t="s">
        <v>267</v>
      </c>
      <c r="B245" s="2" t="s">
        <v>259</v>
      </c>
      <c r="E245" s="2">
        <v>-196</v>
      </c>
      <c r="F245" s="2">
        <v>-190</v>
      </c>
      <c r="G245" s="46">
        <v>-204</v>
      </c>
      <c r="H245" s="46">
        <v>-397</v>
      </c>
      <c r="I245">
        <v>-240</v>
      </c>
      <c r="J245">
        <v>-341.83199999999999</v>
      </c>
      <c r="K245" s="2">
        <f t="shared" si="9"/>
        <v>101.83199999999999</v>
      </c>
      <c r="L245" s="2" t="s">
        <v>5</v>
      </c>
      <c r="M245" s="2"/>
      <c r="N2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-341.83199999999999</v>
      </c>
      <c r="O245" s="37">
        <f t="shared" si="10"/>
        <v>1.0183199999999999</v>
      </c>
      <c r="P245" s="2">
        <v>210</v>
      </c>
      <c r="Q245" s="53">
        <v>405.3</v>
      </c>
      <c r="R245" s="4">
        <f t="shared" si="11"/>
        <v>213.84719999999999</v>
      </c>
      <c r="S245" s="2" t="s">
        <v>6</v>
      </c>
      <c r="T245" s="7" t="s">
        <v>648</v>
      </c>
      <c r="U245" s="2" t="s">
        <v>7</v>
      </c>
      <c r="V245" s="2" t="s">
        <v>8</v>
      </c>
    </row>
    <row r="246" spans="1:22" x14ac:dyDescent="0.25">
      <c r="A246" s="2" t="s">
        <v>268</v>
      </c>
      <c r="B246" s="2" t="s">
        <v>259</v>
      </c>
      <c r="E246" s="2">
        <v>-196</v>
      </c>
      <c r="F246" s="2">
        <v>-190</v>
      </c>
      <c r="G246" s="46">
        <v>-207</v>
      </c>
      <c r="H246" s="46">
        <v>-376</v>
      </c>
      <c r="I246">
        <v>-235.65600000000001</v>
      </c>
      <c r="J246">
        <v>-315.79599999999999</v>
      </c>
      <c r="K246" s="2">
        <f t="shared" si="9"/>
        <v>80.139999999999986</v>
      </c>
      <c r="L246" s="2" t="s">
        <v>5</v>
      </c>
      <c r="M246" s="2"/>
      <c r="N24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-315.79599999999999</v>
      </c>
      <c r="O246" s="37">
        <f t="shared" si="10"/>
        <v>0.80139999999999989</v>
      </c>
      <c r="P246" s="2">
        <v>360</v>
      </c>
      <c r="Q246" s="53">
        <v>608.4</v>
      </c>
      <c r="R246" s="4">
        <f t="shared" si="11"/>
        <v>288.50399999999996</v>
      </c>
      <c r="S246" s="2" t="s">
        <v>6</v>
      </c>
      <c r="T246" s="7" t="s">
        <v>648</v>
      </c>
      <c r="U246" s="2" t="s">
        <v>7</v>
      </c>
      <c r="V246" s="2" t="s">
        <v>8</v>
      </c>
    </row>
    <row r="247" spans="1:22" x14ac:dyDescent="0.25">
      <c r="A247" s="2" t="s">
        <v>269</v>
      </c>
      <c r="B247" s="2" t="s">
        <v>259</v>
      </c>
      <c r="E247" s="2">
        <v>-196</v>
      </c>
      <c r="F247" s="2">
        <v>-190</v>
      </c>
      <c r="G247" s="46">
        <v>-245</v>
      </c>
      <c r="H247" s="46">
        <v>-416</v>
      </c>
      <c r="I247">
        <v>-265</v>
      </c>
      <c r="J247">
        <v>-411.51600000000002</v>
      </c>
      <c r="K247" s="2">
        <f t="shared" si="9"/>
        <v>146.51600000000002</v>
      </c>
      <c r="L247" s="2" t="s">
        <v>22</v>
      </c>
      <c r="M247" s="2">
        <f>IF(TI19294_gegevens_monstervakken3[[#This Row],[Type]]="Smal",70,IF(TI19294_gegevens_monstervakken3[[#This Row],[Type]]="Breed",100,0))</f>
        <v>100</v>
      </c>
      <c r="N2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7" s="37">
        <f t="shared" si="10"/>
        <v>0.25</v>
      </c>
      <c r="P247" s="2">
        <v>743</v>
      </c>
      <c r="Q247" s="53">
        <v>334.35</v>
      </c>
      <c r="R247" s="4">
        <f t="shared" si="11"/>
        <v>185.75</v>
      </c>
      <c r="S247" s="2" t="s">
        <v>6</v>
      </c>
      <c r="T247" s="7" t="s">
        <v>648</v>
      </c>
      <c r="U247" s="2" t="s">
        <v>7</v>
      </c>
      <c r="V247" s="2" t="s">
        <v>8</v>
      </c>
    </row>
    <row r="248" spans="1:22" x14ac:dyDescent="0.25">
      <c r="A248" s="2" t="s">
        <v>270</v>
      </c>
      <c r="B248" s="2" t="s">
        <v>259</v>
      </c>
      <c r="E248" s="2">
        <v>-196</v>
      </c>
      <c r="F248" s="2">
        <v>-190</v>
      </c>
      <c r="G248" s="46">
        <v>-237</v>
      </c>
      <c r="H248" s="46">
        <v>-414</v>
      </c>
      <c r="I248">
        <v>-261.81800000000004</v>
      </c>
      <c r="J248">
        <v>-385.49299999999999</v>
      </c>
      <c r="K248" s="2">
        <f t="shared" si="9"/>
        <v>123.67499999999995</v>
      </c>
      <c r="L248" s="2" t="s">
        <v>22</v>
      </c>
      <c r="M248" s="2">
        <f>IF(TI19294_gegevens_monstervakken3[[#This Row],[Type]]="Smal",70,IF(TI19294_gegevens_monstervakken3[[#This Row],[Type]]="Breed",100,0))</f>
        <v>100</v>
      </c>
      <c r="N24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8" s="37">
        <f t="shared" si="10"/>
        <v>0.28181999999999957</v>
      </c>
      <c r="P248" s="2">
        <v>458</v>
      </c>
      <c r="Q248" s="53">
        <v>242.74</v>
      </c>
      <c r="R248" s="4">
        <f t="shared" si="11"/>
        <v>129.07355999999982</v>
      </c>
      <c r="S248" s="2" t="s">
        <v>6</v>
      </c>
      <c r="T248" s="7" t="s">
        <v>648</v>
      </c>
      <c r="U248" s="2" t="s">
        <v>7</v>
      </c>
      <c r="V248" s="2" t="s">
        <v>8</v>
      </c>
    </row>
    <row r="249" spans="1:22" x14ac:dyDescent="0.25">
      <c r="A249" s="2" t="s">
        <v>271</v>
      </c>
      <c r="B249" s="2" t="s">
        <v>259</v>
      </c>
      <c r="E249" s="2">
        <v>-196</v>
      </c>
      <c r="F249" s="2">
        <v>-190</v>
      </c>
      <c r="G249" s="46">
        <v>-246</v>
      </c>
      <c r="H249" s="46">
        <v>-419</v>
      </c>
      <c r="I249">
        <v>-264.65699999999998</v>
      </c>
      <c r="J249">
        <v>-397.64499999999998</v>
      </c>
      <c r="K249" s="2">
        <f t="shared" si="9"/>
        <v>132.988</v>
      </c>
      <c r="L249" s="2" t="s">
        <v>22</v>
      </c>
      <c r="M249" s="2">
        <f>IF(TI19294_gegevens_monstervakken3[[#This Row],[Type]]="Smal",70,IF(TI19294_gegevens_monstervakken3[[#This Row],[Type]]="Breed",100,0))</f>
        <v>100</v>
      </c>
      <c r="N24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49" s="37">
        <f t="shared" si="10"/>
        <v>0.25343000000000016</v>
      </c>
      <c r="P249" s="2">
        <v>164</v>
      </c>
      <c r="Q249" s="53">
        <v>72.16</v>
      </c>
      <c r="R249" s="4">
        <f t="shared" si="11"/>
        <v>41.562520000000028</v>
      </c>
      <c r="S249" s="2" t="s">
        <v>6</v>
      </c>
      <c r="T249" s="7" t="s">
        <v>648</v>
      </c>
      <c r="U249" s="2" t="s">
        <v>7</v>
      </c>
      <c r="V249" s="2" t="s">
        <v>8</v>
      </c>
    </row>
    <row r="250" spans="1:22" x14ac:dyDescent="0.25">
      <c r="A250" s="2" t="s">
        <v>272</v>
      </c>
      <c r="B250" s="2" t="s">
        <v>259</v>
      </c>
      <c r="E250" s="2">
        <v>-196</v>
      </c>
      <c r="F250" s="2">
        <v>-190</v>
      </c>
      <c r="G250" s="46">
        <v>-243</v>
      </c>
      <c r="H250" s="46">
        <v>-416</v>
      </c>
      <c r="I250">
        <v>-263.45299999999997</v>
      </c>
      <c r="J250">
        <v>-402.32900000000001</v>
      </c>
      <c r="K250" s="2">
        <f t="shared" si="9"/>
        <v>138.87600000000003</v>
      </c>
      <c r="L250" s="2" t="s">
        <v>22</v>
      </c>
      <c r="M250" s="2">
        <f>IF(TI19294_gegevens_monstervakken3[[#This Row],[Type]]="Smal",70,IF(TI19294_gegevens_monstervakken3[[#This Row],[Type]]="Breed",100,0))</f>
        <v>100</v>
      </c>
      <c r="N25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50" s="37">
        <f t="shared" si="10"/>
        <v>0.26547000000000026</v>
      </c>
      <c r="P250" s="2">
        <v>133</v>
      </c>
      <c r="Q250" s="53">
        <v>62.51</v>
      </c>
      <c r="R250" s="4">
        <f t="shared" si="11"/>
        <v>35.307510000000036</v>
      </c>
      <c r="S250" s="2" t="s">
        <v>6</v>
      </c>
      <c r="T250" s="7" t="s">
        <v>648</v>
      </c>
      <c r="U250" s="2" t="s">
        <v>7</v>
      </c>
      <c r="V250" s="2" t="s">
        <v>8</v>
      </c>
    </row>
    <row r="251" spans="1:22" x14ac:dyDescent="0.25">
      <c r="A251" s="2" t="s">
        <v>273</v>
      </c>
      <c r="B251" s="2" t="s">
        <v>259</v>
      </c>
      <c r="E251" s="2">
        <v>-196</v>
      </c>
      <c r="F251" s="2">
        <v>-190</v>
      </c>
      <c r="G251" s="46">
        <v>-204</v>
      </c>
      <c r="H251" s="46">
        <v>-406</v>
      </c>
      <c r="I251">
        <v>-240</v>
      </c>
      <c r="J251">
        <v>-307.46100000000001</v>
      </c>
      <c r="K251" s="2">
        <f t="shared" si="9"/>
        <v>67.461000000000013</v>
      </c>
      <c r="L251" s="2" t="s">
        <v>5</v>
      </c>
      <c r="M251" s="2"/>
      <c r="N2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-307.46100000000001</v>
      </c>
      <c r="O251" s="37">
        <f t="shared" si="10"/>
        <v>0.67461000000000015</v>
      </c>
      <c r="P251" s="2">
        <v>50</v>
      </c>
      <c r="Q251" s="53">
        <v>101</v>
      </c>
      <c r="R251" s="4">
        <f t="shared" si="11"/>
        <v>33.730500000000006</v>
      </c>
      <c r="S251" s="2" t="s">
        <v>6</v>
      </c>
      <c r="T251" s="7" t="s">
        <v>648</v>
      </c>
      <c r="U251" s="2" t="s">
        <v>7</v>
      </c>
      <c r="V251" s="2" t="s">
        <v>8</v>
      </c>
    </row>
    <row r="252" spans="1:22" x14ac:dyDescent="0.25">
      <c r="A252" s="2" t="s">
        <v>274</v>
      </c>
      <c r="B252" s="2" t="s">
        <v>259</v>
      </c>
      <c r="E252" s="2">
        <v>-196</v>
      </c>
      <c r="F252" s="2">
        <v>-190</v>
      </c>
      <c r="G252" s="46">
        <v>-208</v>
      </c>
      <c r="H252" s="46">
        <v>-396</v>
      </c>
      <c r="I252">
        <v>-238.60100000000003</v>
      </c>
      <c r="J252">
        <v>-309.78300000000002</v>
      </c>
      <c r="K252" s="2">
        <f t="shared" si="9"/>
        <v>71.181999999999988</v>
      </c>
      <c r="L252" s="2" t="s">
        <v>5</v>
      </c>
      <c r="M252" s="2"/>
      <c r="N25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-309.78300000000002</v>
      </c>
      <c r="O252" s="37">
        <f t="shared" si="10"/>
        <v>0.7118199999999999</v>
      </c>
      <c r="P252" s="2">
        <v>69</v>
      </c>
      <c r="Q252" s="53">
        <v>129.72</v>
      </c>
      <c r="R252" s="4">
        <f t="shared" si="11"/>
        <v>49.115579999999994</v>
      </c>
      <c r="S252" s="2" t="s">
        <v>6</v>
      </c>
      <c r="T252" s="7" t="s">
        <v>648</v>
      </c>
      <c r="U252" s="2" t="s">
        <v>7</v>
      </c>
      <c r="V252" s="2" t="s">
        <v>8</v>
      </c>
    </row>
    <row r="253" spans="1:22" x14ac:dyDescent="0.25">
      <c r="A253" s="2" t="s">
        <v>275</v>
      </c>
      <c r="B253" s="2" t="s">
        <v>259</v>
      </c>
      <c r="E253" s="2">
        <v>-196</v>
      </c>
      <c r="F253" s="2">
        <v>-190</v>
      </c>
      <c r="G253" s="46">
        <v>-206</v>
      </c>
      <c r="H253" s="46">
        <v>-397</v>
      </c>
      <c r="I253">
        <v>-237.40700000000001</v>
      </c>
      <c r="J253">
        <v>-303.005</v>
      </c>
      <c r="K253" s="2">
        <f t="shared" si="9"/>
        <v>65.597999999999985</v>
      </c>
      <c r="L253" s="2" t="s">
        <v>5</v>
      </c>
      <c r="M253" s="2"/>
      <c r="N25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-303.005</v>
      </c>
      <c r="O253" s="37">
        <f t="shared" si="10"/>
        <v>0.6559799999999999</v>
      </c>
      <c r="P253" s="2">
        <v>60</v>
      </c>
      <c r="Q253" s="53">
        <v>114.6</v>
      </c>
      <c r="R253" s="4">
        <f t="shared" si="11"/>
        <v>39.358799999999995</v>
      </c>
      <c r="S253" s="2" t="s">
        <v>6</v>
      </c>
      <c r="T253" s="7" t="s">
        <v>648</v>
      </c>
      <c r="U253" s="2" t="s">
        <v>7</v>
      </c>
      <c r="V253" s="2" t="s">
        <v>8</v>
      </c>
    </row>
    <row r="254" spans="1:22" x14ac:dyDescent="0.25">
      <c r="A254" s="2" t="s">
        <v>276</v>
      </c>
      <c r="B254" s="2" t="s">
        <v>277</v>
      </c>
      <c r="E254" s="2">
        <v>-196</v>
      </c>
      <c r="F254" s="2">
        <v>-190</v>
      </c>
      <c r="G254" s="46">
        <v>-213</v>
      </c>
      <c r="H254" s="46">
        <v>-327</v>
      </c>
      <c r="I254">
        <v>-230.93300000000002</v>
      </c>
      <c r="J254">
        <v>-317.43</v>
      </c>
      <c r="K254" s="2">
        <f t="shared" si="9"/>
        <v>86.496999999999986</v>
      </c>
      <c r="L254" s="2" t="s">
        <v>5</v>
      </c>
      <c r="M254" s="2"/>
      <c r="N2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-317.43</v>
      </c>
      <c r="O254" s="37">
        <f t="shared" si="10"/>
        <v>0.86496999999999991</v>
      </c>
      <c r="P254" s="2">
        <v>475</v>
      </c>
      <c r="Q254" s="53">
        <v>541.5</v>
      </c>
      <c r="R254" s="4">
        <f t="shared" si="11"/>
        <v>410.86074999999994</v>
      </c>
      <c r="S254" s="2" t="s">
        <v>63</v>
      </c>
      <c r="T254" s="7" t="s">
        <v>648</v>
      </c>
      <c r="U254" s="2" t="s">
        <v>7</v>
      </c>
      <c r="V254" s="2" t="s">
        <v>8</v>
      </c>
    </row>
    <row r="255" spans="1:22" x14ac:dyDescent="0.25">
      <c r="A255" s="2" t="s">
        <v>278</v>
      </c>
      <c r="B255" s="2" t="s">
        <v>277</v>
      </c>
      <c r="E255" s="2">
        <v>-196</v>
      </c>
      <c r="F255" s="2">
        <v>-190</v>
      </c>
      <c r="G255" s="46">
        <v>-211</v>
      </c>
      <c r="H255" s="46">
        <v>-334</v>
      </c>
      <c r="I255">
        <v>-245.13500000000002</v>
      </c>
      <c r="J255">
        <v>-341.88100000000003</v>
      </c>
      <c r="K255" s="2">
        <f t="shared" si="9"/>
        <v>96.746000000000009</v>
      </c>
      <c r="L255" s="2" t="s">
        <v>5</v>
      </c>
      <c r="M255" s="2"/>
      <c r="N2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-341.88100000000003</v>
      </c>
      <c r="O255" s="37">
        <f t="shared" si="10"/>
        <v>0.9674600000000001</v>
      </c>
      <c r="P255" s="2">
        <v>606</v>
      </c>
      <c r="Q255" s="53">
        <v>745.38</v>
      </c>
      <c r="R255" s="4">
        <f t="shared" si="11"/>
        <v>586.2807600000001</v>
      </c>
      <c r="S255" s="2" t="s">
        <v>63</v>
      </c>
      <c r="T255" s="7" t="s">
        <v>648</v>
      </c>
      <c r="U255" s="2" t="s">
        <v>7</v>
      </c>
      <c r="V255" s="2" t="s">
        <v>8</v>
      </c>
    </row>
    <row r="256" spans="1:22" x14ac:dyDescent="0.25">
      <c r="A256" s="2" t="s">
        <v>279</v>
      </c>
      <c r="B256" s="2" t="s">
        <v>277</v>
      </c>
      <c r="E256" s="2">
        <v>-196</v>
      </c>
      <c r="F256" s="2">
        <v>-190</v>
      </c>
      <c r="G256" s="46">
        <v>-215</v>
      </c>
      <c r="H256" s="46">
        <v>-301</v>
      </c>
      <c r="I256">
        <v>-243.25299999999999</v>
      </c>
      <c r="J256">
        <v>-336.76100000000002</v>
      </c>
      <c r="K256" s="2">
        <f t="shared" si="9"/>
        <v>93.508000000000038</v>
      </c>
      <c r="L256" s="2" t="s">
        <v>22</v>
      </c>
      <c r="M256" s="2">
        <f>IF(TI19294_gegevens_monstervakken3[[#This Row],[Type]]="Smal",70,IF(TI19294_gegevens_monstervakken3[[#This Row],[Type]]="Breed",100,0))</f>
        <v>100</v>
      </c>
      <c r="N25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56" s="37">
        <f t="shared" si="10"/>
        <v>0.46747000000000016</v>
      </c>
      <c r="P256" s="2">
        <v>379</v>
      </c>
      <c r="Q256" s="53">
        <v>325.94</v>
      </c>
      <c r="R256" s="4">
        <f t="shared" si="11"/>
        <v>177.17113000000006</v>
      </c>
      <c r="S256" s="2" t="s">
        <v>63</v>
      </c>
      <c r="T256" s="7" t="s">
        <v>648</v>
      </c>
      <c r="U256" s="2" t="s">
        <v>7</v>
      </c>
      <c r="V256" s="2" t="s">
        <v>8</v>
      </c>
    </row>
    <row r="257" spans="1:22" x14ac:dyDescent="0.25">
      <c r="A257" s="2" t="s">
        <v>280</v>
      </c>
      <c r="B257" s="2" t="s">
        <v>277</v>
      </c>
      <c r="C257" s="7" t="s">
        <v>648</v>
      </c>
      <c r="E257" s="2">
        <v>-196</v>
      </c>
      <c r="F257" s="2">
        <v>-190</v>
      </c>
      <c r="G257" s="46">
        <v>-249</v>
      </c>
      <c r="H257" s="46">
        <v>-367</v>
      </c>
      <c r="I257">
        <v>-281.34299999999996</v>
      </c>
      <c r="J257">
        <v>-366.27100000000002</v>
      </c>
      <c r="K257" s="2">
        <f t="shared" si="9"/>
        <v>84.928000000000054</v>
      </c>
      <c r="L257" s="2" t="s">
        <v>5</v>
      </c>
      <c r="M257" s="2"/>
      <c r="N25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-366.27100000000002</v>
      </c>
      <c r="O257" s="37">
        <f t="shared" si="10"/>
        <v>0.84928000000000059</v>
      </c>
      <c r="P257" s="2">
        <v>1053</v>
      </c>
      <c r="Q257" s="53">
        <v>0</v>
      </c>
      <c r="R257" s="4">
        <f t="shared" si="11"/>
        <v>0</v>
      </c>
      <c r="S257" s="2" t="s">
        <v>63</v>
      </c>
      <c r="T257" s="7" t="s">
        <v>648</v>
      </c>
      <c r="U257" s="2" t="s">
        <v>7</v>
      </c>
      <c r="V257" s="2" t="s">
        <v>8</v>
      </c>
    </row>
    <row r="258" spans="1:22" x14ac:dyDescent="0.25">
      <c r="A258" s="2" t="s">
        <v>281</v>
      </c>
      <c r="B258" s="2" t="s">
        <v>277</v>
      </c>
      <c r="E258" s="2">
        <v>-196</v>
      </c>
      <c r="F258" s="2">
        <v>-190</v>
      </c>
      <c r="G258" s="46">
        <v>-223</v>
      </c>
      <c r="H258" s="46">
        <v>-366</v>
      </c>
      <c r="I258">
        <v>-246.863</v>
      </c>
      <c r="J258">
        <v>-352.61900000000003</v>
      </c>
      <c r="K258" s="2">
        <f t="shared" si="9"/>
        <v>105.75600000000003</v>
      </c>
      <c r="L258" s="2" t="s">
        <v>22</v>
      </c>
      <c r="M258" s="2">
        <f>IF(TI19294_gegevens_monstervakken3[[#This Row],[Type]]="Smal",70,IF(TI19294_gegevens_monstervakken3[[#This Row],[Type]]="Breed",100,0))</f>
        <v>100</v>
      </c>
      <c r="N25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58" s="37">
        <f t="shared" si="10"/>
        <v>0.43137000000000003</v>
      </c>
      <c r="P258" s="2">
        <v>485</v>
      </c>
      <c r="Q258" s="53">
        <v>324.95000000000005</v>
      </c>
      <c r="R258" s="4">
        <f t="shared" si="11"/>
        <v>209.21445000000003</v>
      </c>
      <c r="S258" s="2" t="s">
        <v>63</v>
      </c>
      <c r="T258" s="7" t="s">
        <v>648</v>
      </c>
      <c r="U258" s="2" t="s">
        <v>7</v>
      </c>
      <c r="V258" s="2" t="s">
        <v>8</v>
      </c>
    </row>
    <row r="259" spans="1:22" x14ac:dyDescent="0.25">
      <c r="A259" s="2" t="s">
        <v>282</v>
      </c>
      <c r="B259" s="2" t="s">
        <v>277</v>
      </c>
      <c r="E259" s="2">
        <v>-196</v>
      </c>
      <c r="F259" s="2">
        <v>-190</v>
      </c>
      <c r="G259" s="46">
        <v>-212</v>
      </c>
      <c r="H259" s="46">
        <v>-334</v>
      </c>
      <c r="I259">
        <v>-254.27300000000002</v>
      </c>
      <c r="J259">
        <v>-361.44299999999998</v>
      </c>
      <c r="K259" s="2">
        <f t="shared" si="9"/>
        <v>107.16999999999996</v>
      </c>
      <c r="L259" s="2" t="s">
        <v>22</v>
      </c>
      <c r="M259" s="2">
        <f>IF(TI19294_gegevens_monstervakken3[[#This Row],[Type]]="Smal",70,IF(TI19294_gegevens_monstervakken3[[#This Row],[Type]]="Breed",100,0))</f>
        <v>100</v>
      </c>
      <c r="N2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59" s="37">
        <f t="shared" si="10"/>
        <v>0.35726999999999975</v>
      </c>
      <c r="P259" s="2">
        <v>607</v>
      </c>
      <c r="Q259" s="53">
        <v>473.46000000000004</v>
      </c>
      <c r="R259" s="4">
        <f t="shared" si="11"/>
        <v>216.86288999999985</v>
      </c>
      <c r="S259" s="2" t="s">
        <v>63</v>
      </c>
      <c r="T259" s="7" t="s">
        <v>648</v>
      </c>
      <c r="U259" s="2" t="s">
        <v>7</v>
      </c>
      <c r="V259" s="2" t="s">
        <v>8</v>
      </c>
    </row>
    <row r="260" spans="1:22" x14ac:dyDescent="0.25">
      <c r="A260" s="2" t="s">
        <v>283</v>
      </c>
      <c r="B260" s="2" t="s">
        <v>277</v>
      </c>
      <c r="E260" s="2">
        <v>-196</v>
      </c>
      <c r="F260" s="2">
        <v>-190</v>
      </c>
      <c r="G260" s="46">
        <v>-214</v>
      </c>
      <c r="H260" s="46">
        <v>-336</v>
      </c>
      <c r="I260">
        <v>-247.898</v>
      </c>
      <c r="J260">
        <v>-358.767</v>
      </c>
      <c r="K260" s="2">
        <f t="shared" si="9"/>
        <v>110.869</v>
      </c>
      <c r="L260" s="2" t="s">
        <v>5</v>
      </c>
      <c r="M260" s="2"/>
      <c r="N26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-358.767</v>
      </c>
      <c r="O260" s="37">
        <f t="shared" si="10"/>
        <v>1.10869</v>
      </c>
      <c r="P260" s="2">
        <v>504</v>
      </c>
      <c r="Q260" s="53">
        <v>614.88</v>
      </c>
      <c r="R260" s="4">
        <f t="shared" si="11"/>
        <v>558.77976000000001</v>
      </c>
      <c r="S260" s="2" t="s">
        <v>63</v>
      </c>
      <c r="T260" s="7" t="s">
        <v>648</v>
      </c>
      <c r="U260" s="2" t="s">
        <v>7</v>
      </c>
      <c r="V260" s="2" t="s">
        <v>8</v>
      </c>
    </row>
    <row r="261" spans="1:22" x14ac:dyDescent="0.25">
      <c r="A261" s="2" t="s">
        <v>284</v>
      </c>
      <c r="B261" s="2" t="s">
        <v>277</v>
      </c>
      <c r="E261" s="2">
        <v>-196</v>
      </c>
      <c r="F261" s="2">
        <v>-190</v>
      </c>
      <c r="G261" s="46">
        <v>-214</v>
      </c>
      <c r="H261" s="46">
        <v>-325</v>
      </c>
      <c r="I261">
        <v>-231.64400000000001</v>
      </c>
      <c r="J261">
        <v>-306.87</v>
      </c>
      <c r="K261" s="2">
        <f t="shared" si="9"/>
        <v>75.225999999999999</v>
      </c>
      <c r="L261" s="2" t="s">
        <v>5</v>
      </c>
      <c r="M261" s="2"/>
      <c r="N26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-306.87</v>
      </c>
      <c r="O261" s="37">
        <f t="shared" si="10"/>
        <v>0.75226000000000004</v>
      </c>
      <c r="P261" s="2">
        <v>383</v>
      </c>
      <c r="Q261" s="53">
        <v>425.13000000000005</v>
      </c>
      <c r="R261" s="4">
        <f t="shared" si="11"/>
        <v>288.11558000000002</v>
      </c>
      <c r="S261" s="2" t="s">
        <v>63</v>
      </c>
      <c r="T261" s="7" t="s">
        <v>648</v>
      </c>
      <c r="U261" s="2" t="s">
        <v>7</v>
      </c>
      <c r="V261" s="2" t="s">
        <v>8</v>
      </c>
    </row>
    <row r="262" spans="1:22" x14ac:dyDescent="0.25">
      <c r="A262" s="2" t="s">
        <v>285</v>
      </c>
      <c r="B262" s="2" t="s">
        <v>277</v>
      </c>
      <c r="E262" s="2">
        <v>-196</v>
      </c>
      <c r="F262" s="2">
        <v>-190</v>
      </c>
      <c r="G262" s="46">
        <v>-221</v>
      </c>
      <c r="H262" s="46">
        <v>-329</v>
      </c>
      <c r="I262">
        <v>-217.20700000000002</v>
      </c>
      <c r="J262">
        <v>-315.12400000000002</v>
      </c>
      <c r="K262" s="2">
        <f t="shared" si="9"/>
        <v>97.917000000000002</v>
      </c>
      <c r="L262" s="2" t="s">
        <v>22</v>
      </c>
      <c r="M262" s="2">
        <f>IF(TI19294_gegevens_monstervakken3[[#This Row],[Type]]="Smal",70,IF(TI19294_gegevens_monstervakken3[[#This Row],[Type]]="Breed",100,0))</f>
        <v>100</v>
      </c>
      <c r="N2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62" s="37">
        <f t="shared" si="10"/>
        <v>0.72792999999999974</v>
      </c>
      <c r="P262" s="2">
        <v>423</v>
      </c>
      <c r="Q262" s="53">
        <v>291.87</v>
      </c>
      <c r="R262" s="4">
        <f t="shared" si="11"/>
        <v>307.91438999999991</v>
      </c>
      <c r="S262" s="2" t="s">
        <v>63</v>
      </c>
      <c r="T262" s="7" t="s">
        <v>648</v>
      </c>
      <c r="U262" s="2" t="s">
        <v>7</v>
      </c>
      <c r="V262" s="2" t="s">
        <v>8</v>
      </c>
    </row>
    <row r="263" spans="1:22" x14ac:dyDescent="0.25">
      <c r="A263" s="2" t="s">
        <v>286</v>
      </c>
      <c r="B263" s="2" t="s">
        <v>277</v>
      </c>
      <c r="E263" s="2">
        <v>-196</v>
      </c>
      <c r="F263" s="2">
        <v>-190</v>
      </c>
      <c r="G263" s="46">
        <v>-215</v>
      </c>
      <c r="H263" s="46">
        <v>-320</v>
      </c>
      <c r="I263">
        <v>-252.239</v>
      </c>
      <c r="J263">
        <v>-350.12900000000002</v>
      </c>
      <c r="K263" s="2">
        <f t="shared" si="9"/>
        <v>97.890000000000015</v>
      </c>
      <c r="L263" s="2" t="s">
        <v>22</v>
      </c>
      <c r="M263" s="2">
        <f>IF(TI19294_gegevens_monstervakken3[[#This Row],[Type]]="Smal",70,IF(TI19294_gegevens_monstervakken3[[#This Row],[Type]]="Breed",100,0))</f>
        <v>100</v>
      </c>
      <c r="N26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63" s="37">
        <f t="shared" si="10"/>
        <v>0.37760999999999995</v>
      </c>
      <c r="P263" s="2">
        <v>697</v>
      </c>
      <c r="Q263" s="53">
        <v>522.75</v>
      </c>
      <c r="R263" s="4">
        <f t="shared" si="11"/>
        <v>263.19416999999999</v>
      </c>
      <c r="S263" s="2" t="s">
        <v>63</v>
      </c>
      <c r="T263" s="7" t="s">
        <v>648</v>
      </c>
      <c r="U263" s="2" t="s">
        <v>7</v>
      </c>
      <c r="V263" s="2" t="s">
        <v>8</v>
      </c>
    </row>
    <row r="264" spans="1:22" x14ac:dyDescent="0.25">
      <c r="A264" s="2" t="s">
        <v>287</v>
      </c>
      <c r="B264" s="2" t="s">
        <v>277</v>
      </c>
      <c r="C264" s="7" t="s">
        <v>649</v>
      </c>
      <c r="E264" s="2">
        <v>-196</v>
      </c>
      <c r="F264" s="2">
        <v>-190</v>
      </c>
      <c r="G264" s="46">
        <v>-229</v>
      </c>
      <c r="H264" s="46">
        <v>-317</v>
      </c>
      <c r="I264">
        <v>-242.30800000000002</v>
      </c>
      <c r="J264">
        <v>-325.56900000000002</v>
      </c>
      <c r="K264" s="2">
        <f t="shared" si="9"/>
        <v>83.260999999999996</v>
      </c>
      <c r="L264" s="2" t="s">
        <v>5</v>
      </c>
      <c r="M264" s="2"/>
      <c r="N26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-325.56900000000002</v>
      </c>
      <c r="O264" s="37">
        <f t="shared" si="10"/>
        <v>0.83260999999999996</v>
      </c>
      <c r="P264" s="2">
        <f>267/2</f>
        <v>133.5</v>
      </c>
      <c r="Q264" s="53">
        <v>117.48</v>
      </c>
      <c r="R264" s="4">
        <f t="shared" si="11"/>
        <v>111.153435</v>
      </c>
      <c r="S264" s="2" t="s">
        <v>63</v>
      </c>
      <c r="T264" s="7" t="s">
        <v>648</v>
      </c>
      <c r="U264" s="2" t="s">
        <v>7</v>
      </c>
      <c r="V264" s="2" t="s">
        <v>8</v>
      </c>
    </row>
    <row r="265" spans="1:22" x14ac:dyDescent="0.25">
      <c r="A265" s="2" t="s">
        <v>288</v>
      </c>
      <c r="B265" s="2" t="s">
        <v>289</v>
      </c>
      <c r="E265" s="2">
        <v>-194</v>
      </c>
      <c r="F265" s="2">
        <v>-190</v>
      </c>
      <c r="G265" s="46">
        <v>-222</v>
      </c>
      <c r="H265" s="46">
        <v>-335</v>
      </c>
      <c r="I265">
        <v>-244.47199999999998</v>
      </c>
      <c r="J265">
        <v>-374.35500000000002</v>
      </c>
      <c r="K265" s="2">
        <f t="shared" si="9"/>
        <v>129.88300000000004</v>
      </c>
      <c r="L265" s="2" t="s">
        <v>5</v>
      </c>
      <c r="M265" s="2"/>
      <c r="N2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-374.35500000000002</v>
      </c>
      <c r="O265" s="37">
        <f t="shared" si="10"/>
        <v>1.2988300000000004</v>
      </c>
      <c r="P265" s="2">
        <v>378</v>
      </c>
      <c r="Q265" s="53">
        <v>427.14</v>
      </c>
      <c r="R265" s="4">
        <f t="shared" si="11"/>
        <v>490.95774000000011</v>
      </c>
      <c r="S265" s="2" t="s">
        <v>63</v>
      </c>
      <c r="T265" s="7" t="s">
        <v>648</v>
      </c>
      <c r="U265" s="2" t="s">
        <v>7</v>
      </c>
      <c r="V265" s="2" t="s">
        <v>8</v>
      </c>
    </row>
    <row r="266" spans="1:22" x14ac:dyDescent="0.25">
      <c r="A266" s="2" t="s">
        <v>290</v>
      </c>
      <c r="B266" s="2" t="s">
        <v>289</v>
      </c>
      <c r="C266" s="7" t="s">
        <v>648</v>
      </c>
      <c r="E266" s="2">
        <v>-194</v>
      </c>
      <c r="F266" s="2">
        <v>-190</v>
      </c>
      <c r="G266" s="46">
        <v>-241</v>
      </c>
      <c r="H266" s="46">
        <v>-371</v>
      </c>
      <c r="I266">
        <v>-279.53500000000003</v>
      </c>
      <c r="J266">
        <v>-361.72499999999997</v>
      </c>
      <c r="K266" s="2">
        <f t="shared" si="9"/>
        <v>82.189999999999941</v>
      </c>
      <c r="L266" s="2" t="s">
        <v>5</v>
      </c>
      <c r="M266" s="2"/>
      <c r="N2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-361.72499999999997</v>
      </c>
      <c r="O266" s="37">
        <f t="shared" si="10"/>
        <v>0.82189999999999941</v>
      </c>
      <c r="P266" s="2">
        <v>461</v>
      </c>
      <c r="Q266" s="53">
        <v>0</v>
      </c>
      <c r="R266" s="4">
        <f t="shared" si="11"/>
        <v>0</v>
      </c>
      <c r="S266" s="2" t="s">
        <v>63</v>
      </c>
      <c r="T266" s="7" t="s">
        <v>648</v>
      </c>
      <c r="U266" s="2" t="s">
        <v>7</v>
      </c>
      <c r="V266" s="2" t="s">
        <v>8</v>
      </c>
    </row>
    <row r="267" spans="1:22" x14ac:dyDescent="0.25">
      <c r="A267" s="2" t="s">
        <v>291</v>
      </c>
      <c r="B267" s="2" t="s">
        <v>289</v>
      </c>
      <c r="E267" s="2">
        <v>-194</v>
      </c>
      <c r="F267" s="2">
        <v>-190</v>
      </c>
      <c r="G267" s="46">
        <v>-218</v>
      </c>
      <c r="H267" s="46">
        <v>-324</v>
      </c>
      <c r="I267">
        <v>-248.38300000000001</v>
      </c>
      <c r="J267">
        <v>-355.01299999999998</v>
      </c>
      <c r="K267" s="2">
        <f t="shared" si="9"/>
        <v>106.62999999999997</v>
      </c>
      <c r="L267" s="2" t="s">
        <v>5</v>
      </c>
      <c r="M267" s="2"/>
      <c r="N26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-355.01299999999998</v>
      </c>
      <c r="O267" s="37">
        <f t="shared" si="10"/>
        <v>1.0662999999999996</v>
      </c>
      <c r="P267" s="2">
        <v>610</v>
      </c>
      <c r="Q267" s="53">
        <v>646.6</v>
      </c>
      <c r="R267" s="4">
        <f t="shared" si="11"/>
        <v>650.44299999999976</v>
      </c>
      <c r="S267" s="2" t="s">
        <v>63</v>
      </c>
      <c r="T267" s="7" t="s">
        <v>648</v>
      </c>
      <c r="U267" s="2" t="s">
        <v>7</v>
      </c>
      <c r="V267" s="2" t="s">
        <v>8</v>
      </c>
    </row>
    <row r="268" spans="1:22" x14ac:dyDescent="0.25">
      <c r="A268" s="2" t="s">
        <v>292</v>
      </c>
      <c r="B268" s="2" t="s">
        <v>289</v>
      </c>
      <c r="E268" s="2">
        <v>-194</v>
      </c>
      <c r="F268" s="2">
        <v>-190</v>
      </c>
      <c r="G268" s="46">
        <v>-212</v>
      </c>
      <c r="H268" s="46">
        <v>-290</v>
      </c>
      <c r="I268">
        <v>-249.13400000000001</v>
      </c>
      <c r="J268">
        <v>-331.78299999999996</v>
      </c>
      <c r="K268" s="2">
        <f t="shared" si="9"/>
        <v>82.648999999999944</v>
      </c>
      <c r="L268" s="2" t="s">
        <v>5</v>
      </c>
      <c r="M268" s="2"/>
      <c r="N26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-331.78299999999996</v>
      </c>
      <c r="O268" s="37">
        <f t="shared" si="10"/>
        <v>0.82648999999999939</v>
      </c>
      <c r="P268" s="2">
        <v>506</v>
      </c>
      <c r="Q268" s="53">
        <v>394.68</v>
      </c>
      <c r="R268" s="4">
        <f t="shared" si="11"/>
        <v>418.2039399999997</v>
      </c>
      <c r="S268" s="2" t="s">
        <v>63</v>
      </c>
      <c r="T268" s="7" t="s">
        <v>648</v>
      </c>
      <c r="U268" s="2" t="s">
        <v>7</v>
      </c>
      <c r="V268" s="2" t="s">
        <v>8</v>
      </c>
    </row>
    <row r="269" spans="1:22" x14ac:dyDescent="0.25">
      <c r="A269" s="2" t="s">
        <v>293</v>
      </c>
      <c r="B269" s="2" t="s">
        <v>289</v>
      </c>
      <c r="E269" s="2">
        <v>-194</v>
      </c>
      <c r="F269" s="2">
        <v>-190</v>
      </c>
      <c r="G269" s="46">
        <v>-231</v>
      </c>
      <c r="H269" s="46">
        <v>-358</v>
      </c>
      <c r="I269">
        <v>-227.55500000000001</v>
      </c>
      <c r="J269">
        <v>-329.601</v>
      </c>
      <c r="K269" s="2">
        <f t="shared" ref="K269:K332" si="12">I269-J269</f>
        <v>102.04599999999999</v>
      </c>
      <c r="L269" s="2" t="s">
        <v>5</v>
      </c>
      <c r="M269" s="2"/>
      <c r="N2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-329.601</v>
      </c>
      <c r="O269" s="37">
        <f t="shared" ref="O269:O332" si="13">IF((I269-N269)&lt;0,0, (I269-N269)/100)</f>
        <v>1.0204599999999999</v>
      </c>
      <c r="P269" s="2">
        <v>433</v>
      </c>
      <c r="Q269" s="53">
        <v>549.91</v>
      </c>
      <c r="R269" s="4">
        <f t="shared" ref="R269:R332" si="14">IF(C269="x",0,(O269*P269))</f>
        <v>441.85917999999998</v>
      </c>
      <c r="S269" s="2" t="s">
        <v>63</v>
      </c>
      <c r="T269" s="7" t="s">
        <v>648</v>
      </c>
      <c r="U269" s="2" t="s">
        <v>7</v>
      </c>
      <c r="V269" s="2" t="s">
        <v>8</v>
      </c>
    </row>
    <row r="270" spans="1:22" x14ac:dyDescent="0.25">
      <c r="A270" s="2" t="s">
        <v>294</v>
      </c>
      <c r="B270" s="2" t="s">
        <v>289</v>
      </c>
      <c r="E270" s="2">
        <v>-194</v>
      </c>
      <c r="F270" s="2">
        <v>-190</v>
      </c>
      <c r="G270" s="46">
        <v>-219</v>
      </c>
      <c r="H270" s="46">
        <v>-358</v>
      </c>
      <c r="I270">
        <v>-245.33299999999997</v>
      </c>
      <c r="J270">
        <v>-389.67500000000001</v>
      </c>
      <c r="K270" s="2">
        <f t="shared" si="12"/>
        <v>144.34200000000004</v>
      </c>
      <c r="L270" s="2" t="s">
        <v>5</v>
      </c>
      <c r="M270" s="2"/>
      <c r="N2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-389.67500000000001</v>
      </c>
      <c r="O270" s="37">
        <f t="shared" si="13"/>
        <v>1.4434200000000004</v>
      </c>
      <c r="P270" s="2">
        <v>255</v>
      </c>
      <c r="Q270" s="53">
        <v>354.45</v>
      </c>
      <c r="R270" s="4">
        <f t="shared" si="14"/>
        <v>368.07210000000009</v>
      </c>
      <c r="S270" s="2" t="s">
        <v>63</v>
      </c>
      <c r="T270" s="7" t="s">
        <v>648</v>
      </c>
      <c r="U270" s="2" t="s">
        <v>7</v>
      </c>
      <c r="V270" s="2" t="s">
        <v>8</v>
      </c>
    </row>
    <row r="271" spans="1:22" x14ac:dyDescent="0.25">
      <c r="A271" s="2" t="s">
        <v>295</v>
      </c>
      <c r="B271" s="2" t="s">
        <v>289</v>
      </c>
      <c r="C271" s="7" t="s">
        <v>648</v>
      </c>
      <c r="E271" s="2">
        <v>-194</v>
      </c>
      <c r="F271" s="2">
        <v>-190</v>
      </c>
      <c r="G271" s="46">
        <v>-247</v>
      </c>
      <c r="H271" s="46">
        <v>-381</v>
      </c>
      <c r="I271">
        <v>-280.39400000000001</v>
      </c>
      <c r="J271">
        <v>-368.84700000000004</v>
      </c>
      <c r="K271" s="2">
        <f t="shared" si="12"/>
        <v>88.453000000000031</v>
      </c>
      <c r="L271" s="2" t="s">
        <v>5</v>
      </c>
      <c r="M271" s="2"/>
      <c r="N2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-368.84700000000004</v>
      </c>
      <c r="O271" s="37">
        <f t="shared" si="13"/>
        <v>0.88453000000000026</v>
      </c>
      <c r="P271" s="2">
        <v>638</v>
      </c>
      <c r="Q271" s="53">
        <v>0</v>
      </c>
      <c r="R271" s="4">
        <f t="shared" si="14"/>
        <v>0</v>
      </c>
      <c r="S271" s="2" t="s">
        <v>63</v>
      </c>
      <c r="T271" s="7" t="s">
        <v>648</v>
      </c>
      <c r="U271" s="2" t="s">
        <v>7</v>
      </c>
      <c r="V271" s="2" t="s">
        <v>8</v>
      </c>
    </row>
    <row r="272" spans="1:22" x14ac:dyDescent="0.25">
      <c r="A272" s="2" t="s">
        <v>296</v>
      </c>
      <c r="B272" s="2" t="s">
        <v>289</v>
      </c>
      <c r="E272" s="2">
        <v>-194</v>
      </c>
      <c r="F272" s="2">
        <v>-190</v>
      </c>
      <c r="G272" s="46">
        <v>-233</v>
      </c>
      <c r="H272" s="46">
        <v>-382</v>
      </c>
      <c r="I272">
        <v>-240.76</v>
      </c>
      <c r="J272">
        <v>-339.57600000000002</v>
      </c>
      <c r="K272" s="2">
        <f t="shared" si="12"/>
        <v>98.816000000000031</v>
      </c>
      <c r="L272" s="2" t="s">
        <v>5</v>
      </c>
      <c r="M272" s="2"/>
      <c r="N27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-339.57600000000002</v>
      </c>
      <c r="O272" s="37">
        <f t="shared" si="13"/>
        <v>0.98816000000000026</v>
      </c>
      <c r="P272" s="2">
        <v>540</v>
      </c>
      <c r="Q272" s="53">
        <v>804.6</v>
      </c>
      <c r="R272" s="4">
        <f t="shared" si="14"/>
        <v>533.60640000000012</v>
      </c>
      <c r="S272" s="2" t="s">
        <v>63</v>
      </c>
      <c r="T272" s="7" t="s">
        <v>648</v>
      </c>
      <c r="U272" s="2" t="s">
        <v>7</v>
      </c>
      <c r="V272" s="2" t="s">
        <v>8</v>
      </c>
    </row>
    <row r="273" spans="1:22" x14ac:dyDescent="0.25">
      <c r="A273" s="2" t="s">
        <v>297</v>
      </c>
      <c r="B273" s="2" t="s">
        <v>289</v>
      </c>
      <c r="E273" s="2">
        <v>-194</v>
      </c>
      <c r="F273" s="2">
        <v>-190</v>
      </c>
      <c r="G273" s="46">
        <v>-219</v>
      </c>
      <c r="H273" s="46">
        <v>-322</v>
      </c>
      <c r="I273">
        <v>-220.97199999999998</v>
      </c>
      <c r="J273">
        <v>-268.577</v>
      </c>
      <c r="K273" s="2">
        <f t="shared" si="12"/>
        <v>47.605000000000018</v>
      </c>
      <c r="L273" s="2" t="s">
        <v>5</v>
      </c>
      <c r="M273" s="2"/>
      <c r="N27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-268.577</v>
      </c>
      <c r="O273" s="37">
        <f t="shared" si="13"/>
        <v>0.4760500000000002</v>
      </c>
      <c r="P273" s="2">
        <v>642</v>
      </c>
      <c r="Q273" s="53">
        <v>661.26</v>
      </c>
      <c r="R273" s="4">
        <f t="shared" si="14"/>
        <v>305.62410000000011</v>
      </c>
      <c r="S273" s="2" t="s">
        <v>63</v>
      </c>
      <c r="T273" s="7" t="s">
        <v>648</v>
      </c>
      <c r="U273" s="2" t="s">
        <v>7</v>
      </c>
      <c r="V273" s="2" t="s">
        <v>8</v>
      </c>
    </row>
    <row r="274" spans="1:22" x14ac:dyDescent="0.25">
      <c r="A274" s="2" t="s">
        <v>298</v>
      </c>
      <c r="B274" s="2" t="s">
        <v>289</v>
      </c>
      <c r="E274" s="2">
        <v>-194</v>
      </c>
      <c r="F274" s="2">
        <v>-190</v>
      </c>
      <c r="G274" s="46">
        <v>-225</v>
      </c>
      <c r="H274" s="46">
        <v>-372</v>
      </c>
      <c r="I274">
        <v>-249.49799999999999</v>
      </c>
      <c r="J274">
        <v>-407.66499999999996</v>
      </c>
      <c r="K274" s="2">
        <f t="shared" si="12"/>
        <v>158.16699999999997</v>
      </c>
      <c r="L274" s="2" t="s">
        <v>5</v>
      </c>
      <c r="M274" s="2"/>
      <c r="N27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-407.66499999999996</v>
      </c>
      <c r="O274" s="37">
        <f t="shared" si="13"/>
        <v>1.5816699999999997</v>
      </c>
      <c r="P274" s="2">
        <v>390</v>
      </c>
      <c r="Q274" s="53">
        <v>573.29999999999995</v>
      </c>
      <c r="R274" s="4">
        <f t="shared" si="14"/>
        <v>616.85129999999992</v>
      </c>
      <c r="S274" s="2" t="s">
        <v>63</v>
      </c>
      <c r="T274" s="7" t="s">
        <v>648</v>
      </c>
      <c r="U274" s="2" t="s">
        <v>7</v>
      </c>
      <c r="V274" s="2" t="s">
        <v>8</v>
      </c>
    </row>
    <row r="275" spans="1:22" x14ac:dyDescent="0.25">
      <c r="A275" s="2" t="s">
        <v>299</v>
      </c>
      <c r="B275" s="2" t="s">
        <v>300</v>
      </c>
      <c r="E275" s="2">
        <v>-196</v>
      </c>
      <c r="F275" s="2">
        <v>-190</v>
      </c>
      <c r="G275" s="46">
        <v>-213</v>
      </c>
      <c r="H275" s="46">
        <v>-306</v>
      </c>
      <c r="I275">
        <v>-264.233</v>
      </c>
      <c r="J275">
        <v>-342.21800000000002</v>
      </c>
      <c r="K275" s="2">
        <f t="shared" si="12"/>
        <v>77.985000000000014</v>
      </c>
      <c r="L275" s="2" t="s">
        <v>22</v>
      </c>
      <c r="M275" s="2">
        <f>IF(TI19294_gegevens_monstervakken3[[#This Row],[Type]]="Smal",70,IF(TI19294_gegevens_monstervakken3[[#This Row],[Type]]="Breed",100,0))</f>
        <v>100</v>
      </c>
      <c r="N27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75" s="37">
        <f t="shared" si="13"/>
        <v>0.25766999999999995</v>
      </c>
      <c r="P275" s="2">
        <v>402</v>
      </c>
      <c r="Q275" s="53">
        <v>373.86</v>
      </c>
      <c r="R275" s="4">
        <f t="shared" si="14"/>
        <v>103.58333999999998</v>
      </c>
      <c r="S275" s="2" t="s">
        <v>63</v>
      </c>
      <c r="T275" s="7" t="s">
        <v>648</v>
      </c>
      <c r="U275" s="2" t="s">
        <v>7</v>
      </c>
      <c r="V275" s="2" t="s">
        <v>8</v>
      </c>
    </row>
    <row r="276" spans="1:22" x14ac:dyDescent="0.25">
      <c r="A276" s="2" t="s">
        <v>301</v>
      </c>
      <c r="B276" s="2" t="s">
        <v>300</v>
      </c>
      <c r="E276" s="2">
        <v>-196</v>
      </c>
      <c r="F276" s="2">
        <v>-190</v>
      </c>
      <c r="G276" s="46">
        <v>-221</v>
      </c>
      <c r="H276" s="46">
        <v>-319</v>
      </c>
      <c r="I276">
        <v>-245.00000000000003</v>
      </c>
      <c r="J276">
        <v>-353.14699999999999</v>
      </c>
      <c r="K276" s="2">
        <f t="shared" si="12"/>
        <v>108.14699999999996</v>
      </c>
      <c r="L276" s="2" t="s">
        <v>22</v>
      </c>
      <c r="M276" s="2">
        <f>IF(TI19294_gegevens_monstervakken3[[#This Row],[Type]]="Smal",70,IF(TI19294_gegevens_monstervakken3[[#This Row],[Type]]="Breed",100,0))</f>
        <v>100</v>
      </c>
      <c r="N27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76" s="37">
        <f t="shared" si="13"/>
        <v>0.44999999999999973</v>
      </c>
      <c r="P276" s="2">
        <v>489</v>
      </c>
      <c r="Q276" s="53">
        <v>337.40999999999997</v>
      </c>
      <c r="R276" s="4">
        <f t="shared" si="14"/>
        <v>220.04999999999987</v>
      </c>
      <c r="S276" s="2" t="s">
        <v>63</v>
      </c>
      <c r="T276" s="7" t="s">
        <v>648</v>
      </c>
      <c r="U276" s="2" t="s">
        <v>7</v>
      </c>
      <c r="V276" s="2" t="s">
        <v>8</v>
      </c>
    </row>
    <row r="277" spans="1:22" x14ac:dyDescent="0.25">
      <c r="A277" s="2" t="s">
        <v>302</v>
      </c>
      <c r="B277" s="2" t="s">
        <v>300</v>
      </c>
      <c r="E277" s="2">
        <v>-196</v>
      </c>
      <c r="F277" s="2">
        <v>-190</v>
      </c>
      <c r="G277" s="46">
        <v>-224</v>
      </c>
      <c r="H277" s="46">
        <v>-310</v>
      </c>
      <c r="I277">
        <v>-245.00000000000003</v>
      </c>
      <c r="J277">
        <v>-349.642</v>
      </c>
      <c r="K277" s="2">
        <f t="shared" si="12"/>
        <v>104.64199999999997</v>
      </c>
      <c r="L277" s="2" t="s">
        <v>22</v>
      </c>
      <c r="M277" s="2">
        <f>IF(TI19294_gegevens_monstervakken3[[#This Row],[Type]]="Smal",70,IF(TI19294_gegevens_monstervakken3[[#This Row],[Type]]="Breed",100,0))</f>
        <v>100</v>
      </c>
      <c r="N27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77" s="37">
        <f t="shared" si="13"/>
        <v>0.44999999999999973</v>
      </c>
      <c r="P277" s="2">
        <v>276</v>
      </c>
      <c r="Q277" s="53">
        <v>182.16</v>
      </c>
      <c r="R277" s="4">
        <f t="shared" si="14"/>
        <v>124.19999999999993</v>
      </c>
      <c r="S277" s="2" t="s">
        <v>63</v>
      </c>
      <c r="T277" s="7" t="s">
        <v>648</v>
      </c>
      <c r="U277" s="2" t="s">
        <v>7</v>
      </c>
      <c r="V277" s="2" t="s">
        <v>8</v>
      </c>
    </row>
    <row r="278" spans="1:22" x14ac:dyDescent="0.25">
      <c r="A278" s="2" t="s">
        <v>303</v>
      </c>
      <c r="B278" s="2" t="s">
        <v>300</v>
      </c>
      <c r="E278" s="2">
        <v>-196</v>
      </c>
      <c r="F278" s="2">
        <v>-190</v>
      </c>
      <c r="G278" s="46">
        <v>-206</v>
      </c>
      <c r="H278" s="46">
        <v>-287</v>
      </c>
      <c r="I278">
        <v>-234.79800000000003</v>
      </c>
      <c r="J278">
        <v>-323.62299999999999</v>
      </c>
      <c r="K278" s="2">
        <f t="shared" si="12"/>
        <v>88.82499999999996</v>
      </c>
      <c r="L278" s="2" t="s">
        <v>5</v>
      </c>
      <c r="M278" s="2"/>
      <c r="N27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-323.62299999999999</v>
      </c>
      <c r="O278" s="37">
        <f t="shared" si="13"/>
        <v>0.88824999999999965</v>
      </c>
      <c r="P278" s="2">
        <v>316</v>
      </c>
      <c r="Q278" s="53">
        <v>255.96</v>
      </c>
      <c r="R278" s="4">
        <f t="shared" si="14"/>
        <v>280.6869999999999</v>
      </c>
      <c r="S278" s="2" t="s">
        <v>63</v>
      </c>
      <c r="T278" s="7" t="s">
        <v>648</v>
      </c>
      <c r="U278" s="2" t="s">
        <v>7</v>
      </c>
      <c r="V278" s="2" t="s">
        <v>8</v>
      </c>
    </row>
    <row r="279" spans="1:22" x14ac:dyDescent="0.25">
      <c r="A279" s="2" t="s">
        <v>304</v>
      </c>
      <c r="B279" s="2" t="s">
        <v>300</v>
      </c>
      <c r="E279" s="2">
        <v>-196</v>
      </c>
      <c r="F279" s="2">
        <v>-190</v>
      </c>
      <c r="G279" s="46">
        <v>-201</v>
      </c>
      <c r="H279" s="46">
        <v>-278</v>
      </c>
      <c r="I279">
        <v>-204.99999999999997</v>
      </c>
      <c r="J279">
        <v>-242.06799999999998</v>
      </c>
      <c r="K279" s="2">
        <f t="shared" si="12"/>
        <v>37.068000000000012</v>
      </c>
      <c r="L279" s="2" t="s">
        <v>5</v>
      </c>
      <c r="M279" s="2"/>
      <c r="N27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-242.06799999999998</v>
      </c>
      <c r="O279" s="37">
        <f t="shared" si="13"/>
        <v>0.37068000000000012</v>
      </c>
      <c r="P279" s="2">
        <v>107</v>
      </c>
      <c r="Q279" s="53">
        <v>82.39</v>
      </c>
      <c r="R279" s="4">
        <f t="shared" si="14"/>
        <v>39.662760000000013</v>
      </c>
      <c r="S279" s="2" t="s">
        <v>63</v>
      </c>
      <c r="T279" s="7" t="s">
        <v>648</v>
      </c>
      <c r="U279" s="2" t="s">
        <v>7</v>
      </c>
      <c r="V279" s="2" t="s">
        <v>8</v>
      </c>
    </row>
    <row r="280" spans="1:22" x14ac:dyDescent="0.25">
      <c r="A280" s="2" t="s">
        <v>305</v>
      </c>
      <c r="B280" s="2" t="s">
        <v>300</v>
      </c>
      <c r="E280" s="2">
        <v>-196</v>
      </c>
      <c r="F280" s="2">
        <v>-190</v>
      </c>
      <c r="G280" s="46">
        <v>-215</v>
      </c>
      <c r="H280" s="46">
        <v>-286</v>
      </c>
      <c r="I280">
        <v>-254.99999999999997</v>
      </c>
      <c r="J280">
        <v>-354.745</v>
      </c>
      <c r="K280" s="2">
        <f t="shared" si="12"/>
        <v>99.745000000000033</v>
      </c>
      <c r="L280" s="2" t="s">
        <v>22</v>
      </c>
      <c r="M280" s="2">
        <f>IF(TI19294_gegevens_monstervakken3[[#This Row],[Type]]="Smal",70,IF(TI19294_gegevens_monstervakken3[[#This Row],[Type]]="Breed",100,0))</f>
        <v>100</v>
      </c>
      <c r="N28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0" s="37">
        <f t="shared" si="13"/>
        <v>0.35000000000000031</v>
      </c>
      <c r="P280" s="2">
        <v>446</v>
      </c>
      <c r="Q280" s="53">
        <v>316.65999999999997</v>
      </c>
      <c r="R280" s="4">
        <f t="shared" si="14"/>
        <v>156.10000000000014</v>
      </c>
      <c r="S280" s="2" t="s">
        <v>63</v>
      </c>
      <c r="T280" s="7" t="s">
        <v>648</v>
      </c>
      <c r="U280" s="2" t="s">
        <v>7</v>
      </c>
      <c r="V280" s="2" t="s">
        <v>8</v>
      </c>
    </row>
    <row r="281" spans="1:22" x14ac:dyDescent="0.25">
      <c r="A281" s="2" t="s">
        <v>306</v>
      </c>
      <c r="B281" s="2" t="s">
        <v>300</v>
      </c>
      <c r="E281" s="2">
        <v>-196</v>
      </c>
      <c r="F281" s="2">
        <v>-190</v>
      </c>
      <c r="G281" s="46">
        <v>-220</v>
      </c>
      <c r="H281" s="46">
        <v>-322</v>
      </c>
      <c r="I281">
        <v>-241.851</v>
      </c>
      <c r="J281">
        <v>-349.19</v>
      </c>
      <c r="K281" s="2">
        <f t="shared" si="12"/>
        <v>107.339</v>
      </c>
      <c r="L281" s="2" t="s">
        <v>22</v>
      </c>
      <c r="M281" s="2">
        <f>IF(TI19294_gegevens_monstervakken3[[#This Row],[Type]]="Smal",70,IF(TI19294_gegevens_monstervakken3[[#This Row],[Type]]="Breed",100,0))</f>
        <v>100</v>
      </c>
      <c r="N2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1" s="37">
        <f t="shared" si="13"/>
        <v>0.48149000000000003</v>
      </c>
      <c r="P281" s="2">
        <v>357</v>
      </c>
      <c r="Q281" s="53">
        <v>249.89999999999998</v>
      </c>
      <c r="R281" s="4">
        <f t="shared" si="14"/>
        <v>171.89193</v>
      </c>
      <c r="S281" s="2" t="s">
        <v>63</v>
      </c>
      <c r="T281" s="7" t="s">
        <v>648</v>
      </c>
      <c r="U281" s="2" t="s">
        <v>7</v>
      </c>
      <c r="V281" s="2" t="s">
        <v>8</v>
      </c>
    </row>
    <row r="282" spans="1:22" x14ac:dyDescent="0.25">
      <c r="A282" s="2" t="s">
        <v>307</v>
      </c>
      <c r="B282" s="2" t="s">
        <v>300</v>
      </c>
      <c r="E282" s="2">
        <v>-196</v>
      </c>
      <c r="F282" s="2">
        <v>-190</v>
      </c>
      <c r="G282" s="46">
        <v>-217</v>
      </c>
      <c r="H282" s="46">
        <v>-313</v>
      </c>
      <c r="I282">
        <v>-234.92099999999999</v>
      </c>
      <c r="J282">
        <v>-338.13100000000003</v>
      </c>
      <c r="K282" s="2">
        <f t="shared" si="12"/>
        <v>103.21000000000004</v>
      </c>
      <c r="L282" s="2" t="s">
        <v>22</v>
      </c>
      <c r="M282" s="2">
        <f>IF(TI19294_gegevens_monstervakken3[[#This Row],[Type]]="Smal",70,IF(TI19294_gegevens_monstervakken3[[#This Row],[Type]]="Breed",100,0))</f>
        <v>100</v>
      </c>
      <c r="N2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2" s="37">
        <f t="shared" si="13"/>
        <v>0.55079000000000011</v>
      </c>
      <c r="P282" s="2">
        <v>257</v>
      </c>
      <c r="Q282" s="53">
        <v>187.60999999999999</v>
      </c>
      <c r="R282" s="4">
        <f t="shared" si="14"/>
        <v>141.55303000000004</v>
      </c>
      <c r="S282" s="2" t="s">
        <v>63</v>
      </c>
      <c r="T282" s="7" t="s">
        <v>648</v>
      </c>
      <c r="U282" s="2" t="s">
        <v>7</v>
      </c>
      <c r="V282" s="2" t="s">
        <v>8</v>
      </c>
    </row>
    <row r="283" spans="1:22" x14ac:dyDescent="0.25">
      <c r="A283" s="2" t="s">
        <v>308</v>
      </c>
      <c r="B283" s="2" t="s">
        <v>300</v>
      </c>
      <c r="C283" s="60" t="s">
        <v>648</v>
      </c>
      <c r="E283" s="2">
        <v>-196</v>
      </c>
      <c r="F283" s="2">
        <v>-190</v>
      </c>
      <c r="G283" s="46">
        <v>-205</v>
      </c>
      <c r="H283" s="46">
        <v>-268</v>
      </c>
      <c r="I283">
        <v>-204.99999999999997</v>
      </c>
      <c r="J283">
        <v>-263.46100000000001</v>
      </c>
      <c r="K283" s="2">
        <f t="shared" si="12"/>
        <v>58.461000000000041</v>
      </c>
      <c r="L283" s="2" t="s">
        <v>5</v>
      </c>
      <c r="M283" s="2"/>
      <c r="N2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-263.46100000000001</v>
      </c>
      <c r="O283" s="37">
        <f t="shared" si="13"/>
        <v>0.58461000000000041</v>
      </c>
      <c r="P283" s="2">
        <v>39</v>
      </c>
      <c r="Q283" s="53">
        <v>24.57</v>
      </c>
      <c r="R283" s="4">
        <f t="shared" si="14"/>
        <v>0</v>
      </c>
      <c r="S283" s="2" t="s">
        <v>63</v>
      </c>
      <c r="T283" s="7" t="s">
        <v>648</v>
      </c>
      <c r="U283" s="2" t="s">
        <v>7</v>
      </c>
      <c r="V283" s="2" t="s">
        <v>8</v>
      </c>
    </row>
    <row r="284" spans="1:22" x14ac:dyDescent="0.25">
      <c r="A284" s="2" t="s">
        <v>309</v>
      </c>
      <c r="B284" s="2" t="s">
        <v>300</v>
      </c>
      <c r="E284" s="2">
        <v>-196</v>
      </c>
      <c r="F284" s="2">
        <v>-190</v>
      </c>
      <c r="G284" s="46">
        <v>-210</v>
      </c>
      <c r="H284" s="46">
        <v>-308</v>
      </c>
      <c r="I284">
        <v>-265</v>
      </c>
      <c r="J284">
        <v>-316.11600000000004</v>
      </c>
      <c r="K284" s="2">
        <f t="shared" si="12"/>
        <v>51.116000000000042</v>
      </c>
      <c r="L284" s="2" t="s">
        <v>22</v>
      </c>
      <c r="M284" s="2">
        <f>IF(TI19294_gegevens_monstervakken3[[#This Row],[Type]]="Smal",70,IF(TI19294_gegevens_monstervakken3[[#This Row],[Type]]="Breed",100,0))</f>
        <v>100</v>
      </c>
      <c r="N28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4" s="37">
        <f t="shared" si="13"/>
        <v>0.25</v>
      </c>
      <c r="P284" s="2">
        <v>295</v>
      </c>
      <c r="Q284" s="53">
        <v>236</v>
      </c>
      <c r="R284" s="4">
        <f t="shared" si="14"/>
        <v>73.75</v>
      </c>
      <c r="S284" s="2" t="s">
        <v>63</v>
      </c>
      <c r="T284" s="7" t="s">
        <v>648</v>
      </c>
      <c r="U284" s="2" t="s">
        <v>7</v>
      </c>
      <c r="V284" s="2" t="s">
        <v>8</v>
      </c>
    </row>
    <row r="285" spans="1:22" x14ac:dyDescent="0.25">
      <c r="A285" s="2" t="s">
        <v>310</v>
      </c>
      <c r="B285" s="2" t="s">
        <v>311</v>
      </c>
      <c r="E285" s="2">
        <v>-196</v>
      </c>
      <c r="F285" s="2">
        <v>-190</v>
      </c>
      <c r="G285" s="46">
        <v>-223</v>
      </c>
      <c r="H285" s="46">
        <v>-344</v>
      </c>
      <c r="I285">
        <v>-245.00000000000003</v>
      </c>
      <c r="J285">
        <v>-345.38799999999998</v>
      </c>
      <c r="K285" s="2">
        <f t="shared" si="12"/>
        <v>100.38799999999995</v>
      </c>
      <c r="L285" s="2" t="s">
        <v>22</v>
      </c>
      <c r="M285" s="2">
        <f>IF(TI19294_gegevens_monstervakken3[[#This Row],[Type]]="Smal",70,IF(TI19294_gegevens_monstervakken3[[#This Row],[Type]]="Breed",100,0))</f>
        <v>100</v>
      </c>
      <c r="N28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5" s="37">
        <f t="shared" si="13"/>
        <v>0.44999999999999973</v>
      </c>
      <c r="P285" s="2">
        <v>512</v>
      </c>
      <c r="Q285" s="53">
        <v>343.04</v>
      </c>
      <c r="R285" s="4">
        <f t="shared" si="14"/>
        <v>230.39999999999986</v>
      </c>
      <c r="S285" s="2" t="s">
        <v>63</v>
      </c>
      <c r="T285" s="7" t="s">
        <v>648</v>
      </c>
      <c r="U285" s="2" t="s">
        <v>7</v>
      </c>
      <c r="V285" s="2" t="s">
        <v>8</v>
      </c>
    </row>
    <row r="286" spans="1:22" x14ac:dyDescent="0.25">
      <c r="A286" s="2" t="s">
        <v>312</v>
      </c>
      <c r="B286" s="2" t="s">
        <v>311</v>
      </c>
      <c r="E286" s="2">
        <v>-196</v>
      </c>
      <c r="F286" s="2">
        <v>-190</v>
      </c>
      <c r="G286" s="46">
        <v>-233</v>
      </c>
      <c r="H286" s="46">
        <v>-354</v>
      </c>
      <c r="I286">
        <v>-244.86799999999999</v>
      </c>
      <c r="J286">
        <v>-344.14099999999996</v>
      </c>
      <c r="K286" s="2">
        <f t="shared" si="12"/>
        <v>99.272999999999968</v>
      </c>
      <c r="L286" s="2" t="s">
        <v>22</v>
      </c>
      <c r="M286" s="2">
        <f>IF(TI19294_gegevens_monstervakken3[[#This Row],[Type]]="Smal",70,IF(TI19294_gegevens_monstervakken3[[#This Row],[Type]]="Breed",100,0))</f>
        <v>100</v>
      </c>
      <c r="N28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6" s="37">
        <f t="shared" si="13"/>
        <v>0.45132000000000005</v>
      </c>
      <c r="P286" s="2">
        <v>368</v>
      </c>
      <c r="Q286" s="53">
        <v>209.76</v>
      </c>
      <c r="R286" s="4">
        <f t="shared" si="14"/>
        <v>166.08576000000002</v>
      </c>
      <c r="S286" s="2" t="s">
        <v>63</v>
      </c>
      <c r="T286" s="7" t="s">
        <v>648</v>
      </c>
      <c r="U286" s="2" t="s">
        <v>7</v>
      </c>
      <c r="V286" s="2" t="s">
        <v>8</v>
      </c>
    </row>
    <row r="287" spans="1:22" x14ac:dyDescent="0.25">
      <c r="A287" s="2" t="s">
        <v>313</v>
      </c>
      <c r="B287" s="2" t="s">
        <v>311</v>
      </c>
      <c r="E287" s="2">
        <v>-196</v>
      </c>
      <c r="F287" s="2">
        <v>-190</v>
      </c>
      <c r="G287" s="46">
        <v>-217</v>
      </c>
      <c r="H287" s="46">
        <v>-335</v>
      </c>
      <c r="I287">
        <v>-246.50200000000001</v>
      </c>
      <c r="J287">
        <v>-366.67900000000003</v>
      </c>
      <c r="K287" s="2">
        <f t="shared" si="12"/>
        <v>120.17700000000002</v>
      </c>
      <c r="L287" s="2" t="s">
        <v>22</v>
      </c>
      <c r="M287" s="2">
        <f>IF(TI19294_gegevens_monstervakken3[[#This Row],[Type]]="Smal",70,IF(TI19294_gegevens_monstervakken3[[#This Row],[Type]]="Breed",100,0))</f>
        <v>100</v>
      </c>
      <c r="N28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7" s="37">
        <f t="shared" si="13"/>
        <v>0.43497999999999992</v>
      </c>
      <c r="P287" s="2">
        <v>653</v>
      </c>
      <c r="Q287" s="53">
        <v>476.69</v>
      </c>
      <c r="R287" s="4">
        <f t="shared" si="14"/>
        <v>284.04193999999995</v>
      </c>
      <c r="S287" s="2" t="s">
        <v>63</v>
      </c>
      <c r="T287" s="7" t="s">
        <v>648</v>
      </c>
      <c r="U287" s="2" t="s">
        <v>7</v>
      </c>
      <c r="V287" s="2" t="s">
        <v>8</v>
      </c>
    </row>
    <row r="288" spans="1:22" x14ac:dyDescent="0.25">
      <c r="A288" s="2" t="s">
        <v>314</v>
      </c>
      <c r="B288" s="2" t="s">
        <v>311</v>
      </c>
      <c r="E288" s="2">
        <v>-196</v>
      </c>
      <c r="F288" s="2">
        <v>-190</v>
      </c>
      <c r="G288" s="46">
        <v>-212</v>
      </c>
      <c r="H288" s="46">
        <v>-326</v>
      </c>
      <c r="I288">
        <v>-225</v>
      </c>
      <c r="J288">
        <v>-347.14400000000001</v>
      </c>
      <c r="K288" s="2">
        <f t="shared" si="12"/>
        <v>122.14400000000001</v>
      </c>
      <c r="L288" s="2" t="s">
        <v>5</v>
      </c>
      <c r="M288" s="2"/>
      <c r="N28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-347.14400000000001</v>
      </c>
      <c r="O288" s="37">
        <f t="shared" si="13"/>
        <v>1.2214400000000001</v>
      </c>
      <c r="P288" s="2">
        <v>277</v>
      </c>
      <c r="Q288" s="53">
        <v>315.77999999999997</v>
      </c>
      <c r="R288" s="4">
        <f t="shared" si="14"/>
        <v>338.33888000000002</v>
      </c>
      <c r="S288" s="2" t="s">
        <v>63</v>
      </c>
      <c r="T288" s="7" t="s">
        <v>648</v>
      </c>
      <c r="U288" s="2" t="s">
        <v>7</v>
      </c>
      <c r="V288" s="2" t="s">
        <v>8</v>
      </c>
    </row>
    <row r="289" spans="1:22" x14ac:dyDescent="0.25">
      <c r="A289" s="2" t="s">
        <v>315</v>
      </c>
      <c r="B289" s="2" t="s">
        <v>311</v>
      </c>
      <c r="E289" s="2">
        <v>-196</v>
      </c>
      <c r="F289" s="2">
        <v>-190</v>
      </c>
      <c r="G289" s="46">
        <v>-214</v>
      </c>
      <c r="H289" s="46">
        <v>-330</v>
      </c>
      <c r="I289">
        <v>-238.69899999999998</v>
      </c>
      <c r="J289">
        <v>-334.40800000000002</v>
      </c>
      <c r="K289" s="2">
        <f t="shared" si="12"/>
        <v>95.709000000000032</v>
      </c>
      <c r="L289" s="2" t="s">
        <v>22</v>
      </c>
      <c r="M289" s="2">
        <f>IF(TI19294_gegevens_monstervakken3[[#This Row],[Type]]="Smal",70,IF(TI19294_gegevens_monstervakken3[[#This Row],[Type]]="Breed",100,0))</f>
        <v>100</v>
      </c>
      <c r="N28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89" s="37">
        <f t="shared" si="13"/>
        <v>0.51301000000000019</v>
      </c>
      <c r="P289" s="2">
        <v>530</v>
      </c>
      <c r="Q289" s="53">
        <v>402.8</v>
      </c>
      <c r="R289" s="4">
        <f t="shared" si="14"/>
        <v>271.89530000000008</v>
      </c>
      <c r="S289" s="2" t="s">
        <v>63</v>
      </c>
      <c r="T289" s="7" t="s">
        <v>648</v>
      </c>
      <c r="U289" s="2" t="s">
        <v>7</v>
      </c>
      <c r="V289" s="2" t="s">
        <v>8</v>
      </c>
    </row>
    <row r="290" spans="1:22" x14ac:dyDescent="0.25">
      <c r="A290" s="2" t="s">
        <v>316</v>
      </c>
      <c r="B290" s="2" t="s">
        <v>311</v>
      </c>
      <c r="E290" s="2">
        <v>-196</v>
      </c>
      <c r="F290" s="2">
        <v>-190</v>
      </c>
      <c r="G290" s="46">
        <v>-209</v>
      </c>
      <c r="H290" s="46">
        <v>-346</v>
      </c>
      <c r="I290">
        <v>-234.83600000000001</v>
      </c>
      <c r="J290">
        <v>-311.56</v>
      </c>
      <c r="K290" s="2">
        <f t="shared" si="12"/>
        <v>76.72399999999999</v>
      </c>
      <c r="L290" s="2" t="s">
        <v>22</v>
      </c>
      <c r="M290" s="2">
        <f>IF(TI19294_gegevens_monstervakken3[[#This Row],[Type]]="Smal",70,IF(TI19294_gegevens_monstervakken3[[#This Row],[Type]]="Breed",100,0))</f>
        <v>100</v>
      </c>
      <c r="N29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0" s="37">
        <f t="shared" si="13"/>
        <v>0.55163999999999991</v>
      </c>
      <c r="P290" s="2">
        <v>356</v>
      </c>
      <c r="Q290" s="53">
        <v>288.36</v>
      </c>
      <c r="R290" s="4">
        <f t="shared" si="14"/>
        <v>196.38383999999996</v>
      </c>
      <c r="S290" s="2" t="s">
        <v>63</v>
      </c>
      <c r="T290" s="7" t="s">
        <v>648</v>
      </c>
      <c r="U290" s="2" t="s">
        <v>7</v>
      </c>
      <c r="V290" s="2" t="s">
        <v>8</v>
      </c>
    </row>
    <row r="291" spans="1:22" x14ac:dyDescent="0.25">
      <c r="A291" s="2" t="s">
        <v>317</v>
      </c>
      <c r="B291" s="2" t="s">
        <v>311</v>
      </c>
      <c r="E291" s="2">
        <v>-196</v>
      </c>
      <c r="F291" s="2">
        <v>-190</v>
      </c>
      <c r="G291" s="46">
        <v>-196</v>
      </c>
      <c r="H291" s="46">
        <v>-349</v>
      </c>
      <c r="I291">
        <v>-225</v>
      </c>
      <c r="J291">
        <v>-342.99299999999999</v>
      </c>
      <c r="K291" s="2">
        <f t="shared" si="12"/>
        <v>117.99299999999999</v>
      </c>
      <c r="L291" s="2" t="s">
        <v>5</v>
      </c>
      <c r="M291" s="2"/>
      <c r="N29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-342.99299999999999</v>
      </c>
      <c r="O291" s="37">
        <f t="shared" si="13"/>
        <v>1.1799299999999999</v>
      </c>
      <c r="P291" s="2">
        <v>241</v>
      </c>
      <c r="Q291" s="53">
        <v>368.73</v>
      </c>
      <c r="R291" s="4">
        <f t="shared" si="14"/>
        <v>284.36312999999996</v>
      </c>
      <c r="S291" s="2" t="s">
        <v>63</v>
      </c>
      <c r="T291" s="7" t="s">
        <v>648</v>
      </c>
      <c r="U291" s="2" t="s">
        <v>7</v>
      </c>
      <c r="V291" s="2" t="s">
        <v>8</v>
      </c>
    </row>
    <row r="292" spans="1:22" x14ac:dyDescent="0.25">
      <c r="A292" s="2" t="s">
        <v>318</v>
      </c>
      <c r="B292" s="2" t="s">
        <v>311</v>
      </c>
      <c r="E292" s="2">
        <v>-196</v>
      </c>
      <c r="F292" s="2">
        <v>-190</v>
      </c>
      <c r="G292" s="46">
        <v>-208</v>
      </c>
      <c r="H292" s="46">
        <v>-336</v>
      </c>
      <c r="I292">
        <v>-204.99999999999997</v>
      </c>
      <c r="J292">
        <v>-265.15800000000002</v>
      </c>
      <c r="K292" s="2">
        <f t="shared" si="12"/>
        <v>60.158000000000044</v>
      </c>
      <c r="L292" s="2" t="s">
        <v>5</v>
      </c>
      <c r="M292" s="2"/>
      <c r="N29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-265.15800000000002</v>
      </c>
      <c r="O292" s="37">
        <f t="shared" si="13"/>
        <v>0.60158000000000045</v>
      </c>
      <c r="P292" s="2">
        <v>146</v>
      </c>
      <c r="Q292" s="53">
        <v>186.88</v>
      </c>
      <c r="R292" s="4">
        <f t="shared" si="14"/>
        <v>87.830680000000072</v>
      </c>
      <c r="S292" s="2" t="s">
        <v>63</v>
      </c>
      <c r="T292" s="7" t="s">
        <v>648</v>
      </c>
      <c r="U292" s="2" t="s">
        <v>7</v>
      </c>
      <c r="V292" s="2" t="s">
        <v>8</v>
      </c>
    </row>
    <row r="293" spans="1:22" x14ac:dyDescent="0.25">
      <c r="A293" s="2" t="s">
        <v>319</v>
      </c>
      <c r="B293" s="2" t="s">
        <v>311</v>
      </c>
      <c r="E293" s="2">
        <v>-196</v>
      </c>
      <c r="F293" s="2">
        <v>-190</v>
      </c>
      <c r="G293" s="46">
        <v>-224</v>
      </c>
      <c r="H293" s="46">
        <v>-343</v>
      </c>
      <c r="I293">
        <v>-221.57599999999999</v>
      </c>
      <c r="J293">
        <v>-305.20100000000002</v>
      </c>
      <c r="K293" s="2">
        <f t="shared" si="12"/>
        <v>83.625000000000028</v>
      </c>
      <c r="L293" s="2" t="s">
        <v>22</v>
      </c>
      <c r="M293" s="2">
        <f>IF(TI19294_gegevens_monstervakken3[[#This Row],[Type]]="Smal",70,IF(TI19294_gegevens_monstervakken3[[#This Row],[Type]]="Breed",100,0))</f>
        <v>100</v>
      </c>
      <c r="N29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3" s="37">
        <f t="shared" si="13"/>
        <v>0.68424000000000007</v>
      </c>
      <c r="P293" s="2">
        <v>793</v>
      </c>
      <c r="Q293" s="53">
        <v>523.38</v>
      </c>
      <c r="R293" s="4">
        <f t="shared" si="14"/>
        <v>542.60232000000008</v>
      </c>
      <c r="S293" s="2" t="s">
        <v>63</v>
      </c>
      <c r="T293" s="7" t="s">
        <v>648</v>
      </c>
      <c r="U293" s="2" t="s">
        <v>7</v>
      </c>
      <c r="V293" s="2" t="s">
        <v>8</v>
      </c>
    </row>
    <row r="294" spans="1:22" x14ac:dyDescent="0.25">
      <c r="A294" s="2" t="s">
        <v>320</v>
      </c>
      <c r="B294" s="2" t="s">
        <v>311</v>
      </c>
      <c r="E294" s="2">
        <v>-196</v>
      </c>
      <c r="F294" s="2">
        <v>-190</v>
      </c>
      <c r="G294" s="46">
        <v>-211</v>
      </c>
      <c r="H294" s="46">
        <v>-338</v>
      </c>
      <c r="I294">
        <v>-240.71099999999998</v>
      </c>
      <c r="J294">
        <v>-327.47000000000003</v>
      </c>
      <c r="K294" s="2">
        <f t="shared" si="12"/>
        <v>86.759000000000043</v>
      </c>
      <c r="L294" s="2" t="s">
        <v>22</v>
      </c>
      <c r="M294" s="2">
        <f>IF(TI19294_gegevens_monstervakken3[[#This Row],[Type]]="Smal",70,IF(TI19294_gegevens_monstervakken3[[#This Row],[Type]]="Breed",100,0))</f>
        <v>100</v>
      </c>
      <c r="N29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4" s="37">
        <f t="shared" si="13"/>
        <v>0.49289000000000016</v>
      </c>
      <c r="P294" s="2">
        <v>487</v>
      </c>
      <c r="Q294" s="53">
        <v>384.73</v>
      </c>
      <c r="R294" s="4">
        <f t="shared" si="14"/>
        <v>240.03743000000009</v>
      </c>
      <c r="S294" s="2" t="s">
        <v>63</v>
      </c>
      <c r="T294" s="7" t="s">
        <v>648</v>
      </c>
      <c r="U294" s="2" t="s">
        <v>7</v>
      </c>
      <c r="V294" s="2" t="s">
        <v>8</v>
      </c>
    </row>
    <row r="295" spans="1:22" x14ac:dyDescent="0.25">
      <c r="A295" s="2" t="s">
        <v>321</v>
      </c>
      <c r="B295" s="2" t="s">
        <v>322</v>
      </c>
      <c r="E295" s="2">
        <v>-196</v>
      </c>
      <c r="F295" s="2">
        <v>-190</v>
      </c>
      <c r="G295" s="46">
        <v>-214</v>
      </c>
      <c r="H295" s="46">
        <v>-290</v>
      </c>
      <c r="I295">
        <v>-225.33599999999998</v>
      </c>
      <c r="J295">
        <v>-338.98700000000002</v>
      </c>
      <c r="K295" s="2">
        <f t="shared" si="12"/>
        <v>113.65100000000004</v>
      </c>
      <c r="L295" s="2" t="s">
        <v>22</v>
      </c>
      <c r="M295" s="2">
        <f>IF(TI19294_gegevens_monstervakken3[[#This Row],[Type]]="Smal",70,IF(TI19294_gegevens_monstervakken3[[#This Row],[Type]]="Breed",100,0))</f>
        <v>100</v>
      </c>
      <c r="N29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5" s="37">
        <f t="shared" si="13"/>
        <v>0.6466400000000001</v>
      </c>
      <c r="P295" s="2">
        <v>315</v>
      </c>
      <c r="Q295" s="53">
        <v>239.4</v>
      </c>
      <c r="R295" s="4">
        <f t="shared" si="14"/>
        <v>203.69160000000002</v>
      </c>
      <c r="S295" s="2" t="s">
        <v>63</v>
      </c>
      <c r="T295" s="7" t="s">
        <v>648</v>
      </c>
      <c r="U295" s="2" t="s">
        <v>7</v>
      </c>
      <c r="V295" s="2" t="s">
        <v>64</v>
      </c>
    </row>
    <row r="296" spans="1:22" x14ac:dyDescent="0.25">
      <c r="A296" s="2" t="s">
        <v>323</v>
      </c>
      <c r="B296" s="2" t="s">
        <v>322</v>
      </c>
      <c r="E296" s="2">
        <v>-196</v>
      </c>
      <c r="F296" s="2">
        <v>-190</v>
      </c>
      <c r="G296" s="46">
        <v>-227</v>
      </c>
      <c r="H296" s="46">
        <v>-360</v>
      </c>
      <c r="I296">
        <v>-242.74399999999997</v>
      </c>
      <c r="J296">
        <v>-344.05500000000001</v>
      </c>
      <c r="K296" s="2">
        <f t="shared" si="12"/>
        <v>101.31100000000004</v>
      </c>
      <c r="L296" s="2" t="s">
        <v>22</v>
      </c>
      <c r="M296" s="2">
        <f>IF(TI19294_gegevens_monstervakken3[[#This Row],[Type]]="Smal",70,IF(TI19294_gegevens_monstervakken3[[#This Row],[Type]]="Breed",100,0))</f>
        <v>100</v>
      </c>
      <c r="N29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6" s="37">
        <f t="shared" si="13"/>
        <v>0.47256000000000031</v>
      </c>
      <c r="P296" s="2">
        <v>1145</v>
      </c>
      <c r="Q296" s="53">
        <v>721.35</v>
      </c>
      <c r="R296" s="4">
        <f t="shared" si="14"/>
        <v>541.08120000000031</v>
      </c>
      <c r="S296" s="2" t="s">
        <v>63</v>
      </c>
      <c r="T296" s="7" t="s">
        <v>648</v>
      </c>
      <c r="U296" s="2" t="s">
        <v>7</v>
      </c>
      <c r="V296" s="2" t="s">
        <v>64</v>
      </c>
    </row>
    <row r="297" spans="1:22" x14ac:dyDescent="0.25">
      <c r="A297" s="2" t="s">
        <v>324</v>
      </c>
      <c r="B297" s="2" t="s">
        <v>322</v>
      </c>
      <c r="E297" s="2">
        <v>-196</v>
      </c>
      <c r="F297" s="2">
        <v>-190</v>
      </c>
      <c r="G297" s="46">
        <v>-234</v>
      </c>
      <c r="H297" s="46">
        <v>-371</v>
      </c>
      <c r="I297">
        <v>-240.66800000000001</v>
      </c>
      <c r="J297">
        <v>-321.81600000000003</v>
      </c>
      <c r="K297" s="2">
        <f t="shared" si="12"/>
        <v>81.148000000000025</v>
      </c>
      <c r="L297" s="2" t="s">
        <v>22</v>
      </c>
      <c r="M297" s="2">
        <f>IF(TI19294_gegevens_monstervakken3[[#This Row],[Type]]="Smal",70,IF(TI19294_gegevens_monstervakken3[[#This Row],[Type]]="Breed",100,0))</f>
        <v>100</v>
      </c>
      <c r="N29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7" s="37">
        <f t="shared" si="13"/>
        <v>0.49331999999999993</v>
      </c>
      <c r="P297" s="2">
        <v>348</v>
      </c>
      <c r="Q297" s="53">
        <v>194.88000000000002</v>
      </c>
      <c r="R297" s="4">
        <f t="shared" si="14"/>
        <v>171.67535999999998</v>
      </c>
      <c r="S297" s="2" t="s">
        <v>63</v>
      </c>
      <c r="T297" s="7" t="s">
        <v>648</v>
      </c>
      <c r="U297" s="2" t="s">
        <v>7</v>
      </c>
      <c r="V297" s="2" t="s">
        <v>64</v>
      </c>
    </row>
    <row r="298" spans="1:22" x14ac:dyDescent="0.25">
      <c r="A298" s="2" t="s">
        <v>325</v>
      </c>
      <c r="B298" s="2" t="s">
        <v>322</v>
      </c>
      <c r="E298" s="2">
        <v>-196</v>
      </c>
      <c r="F298" s="2">
        <v>-190</v>
      </c>
      <c r="G298" s="46">
        <v>-233</v>
      </c>
      <c r="H298" s="46">
        <v>-386</v>
      </c>
      <c r="I298">
        <v>-248.04900000000001</v>
      </c>
      <c r="J298">
        <v>-374.73900000000003</v>
      </c>
      <c r="K298" s="2">
        <f t="shared" si="12"/>
        <v>126.69000000000003</v>
      </c>
      <c r="L298" s="2" t="s">
        <v>22</v>
      </c>
      <c r="M298" s="2">
        <f>IF(TI19294_gegevens_monstervakken3[[#This Row],[Type]]="Smal",70,IF(TI19294_gegevens_monstervakken3[[#This Row],[Type]]="Breed",100,0))</f>
        <v>100</v>
      </c>
      <c r="N29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8" s="37">
        <f t="shared" si="13"/>
        <v>0.41950999999999994</v>
      </c>
      <c r="P298" s="2">
        <v>560</v>
      </c>
      <c r="Q298" s="53">
        <v>319.2</v>
      </c>
      <c r="R298" s="4">
        <f t="shared" si="14"/>
        <v>234.92559999999997</v>
      </c>
      <c r="S298" s="2" t="s">
        <v>63</v>
      </c>
      <c r="T298" s="7" t="s">
        <v>648</v>
      </c>
      <c r="U298" s="2" t="s">
        <v>7</v>
      </c>
      <c r="V298" s="2" t="s">
        <v>64</v>
      </c>
    </row>
    <row r="299" spans="1:22" x14ac:dyDescent="0.25">
      <c r="A299" s="2" t="s">
        <v>326</v>
      </c>
      <c r="B299" s="2" t="s">
        <v>322</v>
      </c>
      <c r="E299" s="2">
        <v>-196</v>
      </c>
      <c r="F299" s="2">
        <v>-190</v>
      </c>
      <c r="G299" s="46">
        <v>-240</v>
      </c>
      <c r="H299" s="46">
        <v>-394</v>
      </c>
      <c r="I299">
        <v>-249.33200000000002</v>
      </c>
      <c r="J299">
        <v>-451.49400000000003</v>
      </c>
      <c r="K299" s="2">
        <f t="shared" si="12"/>
        <v>202.16200000000001</v>
      </c>
      <c r="L299" s="2" t="s">
        <v>22</v>
      </c>
      <c r="M299" s="2">
        <f>IF(TI19294_gegevens_monstervakken3[[#This Row],[Type]]="Smal",70,IF(TI19294_gegevens_monstervakken3[[#This Row],[Type]]="Breed",100,0))</f>
        <v>100</v>
      </c>
      <c r="N29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299" s="37">
        <f t="shared" si="13"/>
        <v>0.40667999999999976</v>
      </c>
      <c r="P299" s="2">
        <v>1737</v>
      </c>
      <c r="Q299" s="53">
        <v>868.5</v>
      </c>
      <c r="R299" s="4">
        <f t="shared" si="14"/>
        <v>706.40315999999962</v>
      </c>
      <c r="S299" s="2" t="s">
        <v>63</v>
      </c>
      <c r="T299" s="7" t="s">
        <v>648</v>
      </c>
      <c r="U299" s="2" t="s">
        <v>7</v>
      </c>
      <c r="V299" s="2" t="s">
        <v>64</v>
      </c>
    </row>
    <row r="300" spans="1:22" x14ac:dyDescent="0.25">
      <c r="A300" s="2" t="s">
        <v>327</v>
      </c>
      <c r="B300" s="2" t="s">
        <v>322</v>
      </c>
      <c r="E300" s="2">
        <v>-196</v>
      </c>
      <c r="F300" s="2">
        <v>-190</v>
      </c>
      <c r="G300" s="46">
        <v>-223</v>
      </c>
      <c r="H300" s="46">
        <v>-310</v>
      </c>
      <c r="I300">
        <v>-217.72499999999999</v>
      </c>
      <c r="J300">
        <v>-293.65299999999996</v>
      </c>
      <c r="K300" s="2">
        <f t="shared" si="12"/>
        <v>75.927999999999969</v>
      </c>
      <c r="L300" s="2" t="s">
        <v>22</v>
      </c>
      <c r="M300" s="2">
        <f>IF(TI19294_gegevens_monstervakken3[[#This Row],[Type]]="Smal",70,IF(TI19294_gegevens_monstervakken3[[#This Row],[Type]]="Breed",100,0))</f>
        <v>100</v>
      </c>
      <c r="N300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-293.65299999999996</v>
      </c>
      <c r="O300" s="37">
        <f t="shared" si="13"/>
        <v>0.75927999999999973</v>
      </c>
      <c r="P300" s="2">
        <v>479</v>
      </c>
      <c r="Q300" s="53">
        <v>320.93</v>
      </c>
      <c r="R300" s="4">
        <f t="shared" si="14"/>
        <v>363.69511999999986</v>
      </c>
      <c r="S300" s="2" t="s">
        <v>63</v>
      </c>
      <c r="T300" s="7" t="s">
        <v>648</v>
      </c>
      <c r="U300" s="2" t="s">
        <v>7</v>
      </c>
      <c r="V300" s="2" t="s">
        <v>64</v>
      </c>
    </row>
    <row r="301" spans="1:22" x14ac:dyDescent="0.25">
      <c r="A301" s="2" t="s">
        <v>328</v>
      </c>
      <c r="B301" s="2" t="s">
        <v>322</v>
      </c>
      <c r="E301" s="2">
        <v>-196</v>
      </c>
      <c r="F301" s="2">
        <v>-190</v>
      </c>
      <c r="G301" s="46">
        <v>-223</v>
      </c>
      <c r="H301" s="46">
        <v>-358</v>
      </c>
      <c r="I301">
        <v>-242.97</v>
      </c>
      <c r="J301">
        <v>-333.96</v>
      </c>
      <c r="K301" s="2">
        <f t="shared" si="12"/>
        <v>90.989999999999981</v>
      </c>
      <c r="L301" s="2" t="s">
        <v>22</v>
      </c>
      <c r="M301" s="2">
        <f>IF(TI19294_gegevens_monstervakken3[[#This Row],[Type]]="Smal",70,IF(TI19294_gegevens_monstervakken3[[#This Row],[Type]]="Breed",100,0))</f>
        <v>100</v>
      </c>
      <c r="N30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01" s="37">
        <f t="shared" si="13"/>
        <v>0.4703</v>
      </c>
      <c r="P301" s="2">
        <v>325</v>
      </c>
      <c r="Q301" s="53">
        <v>217.75</v>
      </c>
      <c r="R301" s="4">
        <f t="shared" si="14"/>
        <v>152.8475</v>
      </c>
      <c r="S301" s="2" t="s">
        <v>63</v>
      </c>
      <c r="T301" s="7" t="s">
        <v>648</v>
      </c>
      <c r="U301" s="2" t="s">
        <v>7</v>
      </c>
      <c r="V301" s="2" t="s">
        <v>64</v>
      </c>
    </row>
    <row r="302" spans="1:22" x14ac:dyDescent="0.25">
      <c r="A302" s="2" t="s">
        <v>329</v>
      </c>
      <c r="B302" s="2" t="s">
        <v>322</v>
      </c>
      <c r="E302" s="2">
        <v>-196</v>
      </c>
      <c r="F302" s="2">
        <v>-190</v>
      </c>
      <c r="G302" s="46">
        <v>-239</v>
      </c>
      <c r="H302" s="46">
        <v>-367</v>
      </c>
      <c r="I302">
        <v>-254.774</v>
      </c>
      <c r="J302">
        <v>-373.67200000000003</v>
      </c>
      <c r="K302" s="2">
        <f t="shared" si="12"/>
        <v>118.89800000000002</v>
      </c>
      <c r="L302" s="2" t="s">
        <v>22</v>
      </c>
      <c r="M302" s="2">
        <f>IF(TI19294_gegevens_monstervakken3[[#This Row],[Type]]="Smal",70,IF(TI19294_gegevens_monstervakken3[[#This Row],[Type]]="Breed",100,0))</f>
        <v>100</v>
      </c>
      <c r="N30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02" s="37">
        <f t="shared" si="13"/>
        <v>0.35226000000000002</v>
      </c>
      <c r="P302" s="2">
        <v>445</v>
      </c>
      <c r="Q302" s="53">
        <v>226.95000000000002</v>
      </c>
      <c r="R302" s="4">
        <f t="shared" si="14"/>
        <v>156.75570000000002</v>
      </c>
      <c r="S302" s="2" t="s">
        <v>63</v>
      </c>
      <c r="T302" s="7" t="s">
        <v>648</v>
      </c>
      <c r="U302" s="2" t="s">
        <v>7</v>
      </c>
      <c r="V302" s="2" t="s">
        <v>64</v>
      </c>
    </row>
    <row r="303" spans="1:22" x14ac:dyDescent="0.25">
      <c r="A303" s="2" t="s">
        <v>330</v>
      </c>
      <c r="B303" s="2" t="s">
        <v>322</v>
      </c>
      <c r="E303" s="2">
        <v>-196</v>
      </c>
      <c r="F303" s="2">
        <v>-190</v>
      </c>
      <c r="G303" s="46">
        <v>-322</v>
      </c>
      <c r="H303" s="46">
        <v>-366</v>
      </c>
      <c r="I303">
        <v>-218.19299999999998</v>
      </c>
      <c r="J303">
        <v>-279.24299999999999</v>
      </c>
      <c r="K303" s="2">
        <f t="shared" si="12"/>
        <v>61.050000000000011</v>
      </c>
      <c r="L303" s="2" t="s">
        <v>22</v>
      </c>
      <c r="M303" s="2">
        <f>IF(TI19294_gegevens_monstervakken3[[#This Row],[Type]]="Smal",70,IF(TI19294_gegevens_monstervakken3[[#This Row],[Type]]="Breed",100,0))</f>
        <v>100</v>
      </c>
      <c r="N30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-279.24299999999999</v>
      </c>
      <c r="O303" s="37">
        <f t="shared" si="13"/>
        <v>0.61050000000000015</v>
      </c>
      <c r="P303" s="2">
        <v>442</v>
      </c>
      <c r="Q303" s="53">
        <v>0</v>
      </c>
      <c r="R303" s="4">
        <f t="shared" si="14"/>
        <v>269.84100000000007</v>
      </c>
      <c r="S303" s="2" t="s">
        <v>63</v>
      </c>
      <c r="T303" s="7" t="s">
        <v>648</v>
      </c>
      <c r="U303" s="2" t="s">
        <v>7</v>
      </c>
      <c r="V303" s="2" t="s">
        <v>64</v>
      </c>
    </row>
    <row r="304" spans="1:22" x14ac:dyDescent="0.25">
      <c r="A304" s="2" t="s">
        <v>331</v>
      </c>
      <c r="B304" s="2" t="s">
        <v>322</v>
      </c>
      <c r="E304" s="2">
        <v>-196</v>
      </c>
      <c r="F304" s="2">
        <v>-190</v>
      </c>
      <c r="G304" s="46">
        <v>-208</v>
      </c>
      <c r="H304" s="46">
        <v>-261</v>
      </c>
      <c r="I304">
        <v>-204.99999999999997</v>
      </c>
      <c r="J304">
        <v>-264.262</v>
      </c>
      <c r="K304" s="2">
        <f t="shared" si="12"/>
        <v>59.262000000000029</v>
      </c>
      <c r="L304" s="2" t="s">
        <v>5</v>
      </c>
      <c r="M304" s="2"/>
      <c r="N30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-264.262</v>
      </c>
      <c r="O304" s="37">
        <f t="shared" si="13"/>
        <v>0.59262000000000026</v>
      </c>
      <c r="P304" s="2">
        <v>117</v>
      </c>
      <c r="Q304" s="53">
        <v>62.010000000000005</v>
      </c>
      <c r="R304" s="4">
        <f t="shared" si="14"/>
        <v>69.336540000000028</v>
      </c>
      <c r="S304" s="2" t="s">
        <v>63</v>
      </c>
      <c r="T304" s="7" t="s">
        <v>648</v>
      </c>
      <c r="U304" s="2" t="s">
        <v>7</v>
      </c>
      <c r="V304" s="2" t="s">
        <v>64</v>
      </c>
    </row>
    <row r="305" spans="1:22" x14ac:dyDescent="0.25">
      <c r="A305" s="2" t="s">
        <v>332</v>
      </c>
      <c r="B305" s="2" t="s">
        <v>322</v>
      </c>
      <c r="E305" s="2">
        <v>-196</v>
      </c>
      <c r="F305" s="2">
        <v>-190</v>
      </c>
      <c r="G305" s="46">
        <v>-245</v>
      </c>
      <c r="H305" s="46">
        <v>-377</v>
      </c>
      <c r="I305">
        <v>-251.64499999999998</v>
      </c>
      <c r="J305">
        <v>-372.71100000000001</v>
      </c>
      <c r="K305" s="2">
        <f t="shared" si="12"/>
        <v>121.06600000000003</v>
      </c>
      <c r="L305" s="2" t="s">
        <v>22</v>
      </c>
      <c r="M305" s="2">
        <f>IF(TI19294_gegevens_monstervakken3[[#This Row],[Type]]="Smal",70,IF(TI19294_gegevens_monstervakken3[[#This Row],[Type]]="Breed",100,0))</f>
        <v>100</v>
      </c>
      <c r="N30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05" s="37">
        <f t="shared" si="13"/>
        <v>0.38355000000000017</v>
      </c>
      <c r="P305" s="2">
        <v>387</v>
      </c>
      <c r="Q305" s="53">
        <v>174.15</v>
      </c>
      <c r="R305" s="4">
        <f t="shared" si="14"/>
        <v>148.43385000000006</v>
      </c>
      <c r="S305" s="2" t="s">
        <v>63</v>
      </c>
      <c r="T305" s="7" t="s">
        <v>648</v>
      </c>
      <c r="U305" s="2" t="s">
        <v>7</v>
      </c>
      <c r="V305" s="2" t="s">
        <v>64</v>
      </c>
    </row>
    <row r="306" spans="1:22" x14ac:dyDescent="0.25">
      <c r="A306" s="2" t="s">
        <v>333</v>
      </c>
      <c r="B306" s="2" t="s">
        <v>322</v>
      </c>
      <c r="E306" s="2">
        <v>-196</v>
      </c>
      <c r="F306" s="2">
        <v>-190</v>
      </c>
      <c r="G306" s="46">
        <v>-229</v>
      </c>
      <c r="H306" s="46">
        <v>-365</v>
      </c>
      <c r="I306">
        <v>-230.24300000000002</v>
      </c>
      <c r="J306">
        <v>-318.86399999999998</v>
      </c>
      <c r="K306" s="2">
        <f t="shared" si="12"/>
        <v>88.620999999999952</v>
      </c>
      <c r="L306" s="2" t="s">
        <v>22</v>
      </c>
      <c r="M306" s="2">
        <f>IF(TI19294_gegevens_monstervakken3[[#This Row],[Type]]="Smal",70,IF(TI19294_gegevens_monstervakken3[[#This Row],[Type]]="Breed",100,0))</f>
        <v>100</v>
      </c>
      <c r="N30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06" s="37">
        <f t="shared" si="13"/>
        <v>0.59756999999999971</v>
      </c>
      <c r="P306" s="2">
        <v>313</v>
      </c>
      <c r="Q306" s="53">
        <v>190.93</v>
      </c>
      <c r="R306" s="4">
        <f t="shared" si="14"/>
        <v>187.03940999999992</v>
      </c>
      <c r="S306" s="2" t="s">
        <v>63</v>
      </c>
      <c r="T306" s="7" t="s">
        <v>648</v>
      </c>
      <c r="U306" s="2" t="s">
        <v>7</v>
      </c>
      <c r="V306" s="2" t="s">
        <v>64</v>
      </c>
    </row>
    <row r="307" spans="1:22" x14ac:dyDescent="0.25">
      <c r="A307" s="2" t="s">
        <v>334</v>
      </c>
      <c r="B307" s="2" t="s">
        <v>322</v>
      </c>
      <c r="E307" s="2">
        <v>-196</v>
      </c>
      <c r="F307" s="2">
        <v>-190</v>
      </c>
      <c r="G307" s="46">
        <v>-237</v>
      </c>
      <c r="H307" s="46">
        <v>-372</v>
      </c>
      <c r="I307">
        <v>-235.30799999999999</v>
      </c>
      <c r="J307">
        <v>-340.89400000000001</v>
      </c>
      <c r="K307" s="2">
        <f t="shared" si="12"/>
        <v>105.58600000000001</v>
      </c>
      <c r="L307" s="2" t="s">
        <v>22</v>
      </c>
      <c r="M307" s="2">
        <f>IF(TI19294_gegevens_monstervakken3[[#This Row],[Type]]="Smal",70,IF(TI19294_gegevens_monstervakken3[[#This Row],[Type]]="Breed",100,0))</f>
        <v>100</v>
      </c>
      <c r="N30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07" s="37">
        <f t="shared" si="13"/>
        <v>0.54692000000000007</v>
      </c>
      <c r="P307" s="2">
        <v>304</v>
      </c>
      <c r="Q307" s="53">
        <v>161.12</v>
      </c>
      <c r="R307" s="4">
        <f t="shared" si="14"/>
        <v>166.26368000000002</v>
      </c>
      <c r="S307" s="2" t="s">
        <v>63</v>
      </c>
      <c r="T307" s="7" t="s">
        <v>648</v>
      </c>
      <c r="U307" s="2" t="s">
        <v>7</v>
      </c>
      <c r="V307" s="2" t="s">
        <v>64</v>
      </c>
    </row>
    <row r="308" spans="1:22" x14ac:dyDescent="0.25">
      <c r="A308" s="2" t="s">
        <v>335</v>
      </c>
      <c r="B308" s="2" t="s">
        <v>336</v>
      </c>
      <c r="C308" s="7" t="s">
        <v>648</v>
      </c>
      <c r="E308" s="2">
        <v>-194</v>
      </c>
      <c r="F308" s="2">
        <v>-190</v>
      </c>
      <c r="G308" s="46">
        <v>-229</v>
      </c>
      <c r="H308" s="46">
        <v>-352</v>
      </c>
      <c r="I308">
        <v>-253.30199999999999</v>
      </c>
      <c r="J308">
        <v>-355.37</v>
      </c>
      <c r="K308" s="2">
        <f t="shared" si="12"/>
        <v>102.06800000000001</v>
      </c>
      <c r="L308" s="2" t="s">
        <v>5</v>
      </c>
      <c r="M308" s="2"/>
      <c r="N30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-355.37</v>
      </c>
      <c r="O308" s="37">
        <f t="shared" si="13"/>
        <v>1.02068</v>
      </c>
      <c r="P308" s="2">
        <v>368</v>
      </c>
      <c r="Q308" s="53">
        <v>0</v>
      </c>
      <c r="R308" s="4">
        <f t="shared" si="14"/>
        <v>0</v>
      </c>
      <c r="S308" s="2" t="s">
        <v>6</v>
      </c>
      <c r="T308" s="7"/>
      <c r="U308" s="2" t="s">
        <v>7</v>
      </c>
      <c r="V308" s="2" t="s">
        <v>8</v>
      </c>
    </row>
    <row r="309" spans="1:22" x14ac:dyDescent="0.25">
      <c r="A309" s="2" t="s">
        <v>337</v>
      </c>
      <c r="B309" s="2" t="s">
        <v>336</v>
      </c>
      <c r="C309" s="7" t="s">
        <v>648</v>
      </c>
      <c r="E309" s="2">
        <v>-194</v>
      </c>
      <c r="F309" s="2">
        <v>-190</v>
      </c>
      <c r="G309" s="46">
        <v>-225</v>
      </c>
      <c r="H309" s="46">
        <v>-332</v>
      </c>
      <c r="I309">
        <v>-242.34700000000001</v>
      </c>
      <c r="J309">
        <v>-344.55799999999999</v>
      </c>
      <c r="K309" s="2">
        <f t="shared" si="12"/>
        <v>102.21099999999998</v>
      </c>
      <c r="L309" s="2" t="s">
        <v>5</v>
      </c>
      <c r="M309" s="2"/>
      <c r="N30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-344.55799999999999</v>
      </c>
      <c r="O309" s="37">
        <f t="shared" si="13"/>
        <v>1.0221099999999999</v>
      </c>
      <c r="P309" s="2">
        <v>451</v>
      </c>
      <c r="Q309" s="53">
        <v>0</v>
      </c>
      <c r="R309" s="4">
        <f t="shared" si="14"/>
        <v>0</v>
      </c>
      <c r="S309" s="2" t="s">
        <v>6</v>
      </c>
      <c r="T309" s="7"/>
      <c r="U309" s="2" t="s">
        <v>7</v>
      </c>
      <c r="V309" s="2" t="s">
        <v>8</v>
      </c>
    </row>
    <row r="310" spans="1:22" x14ac:dyDescent="0.25">
      <c r="A310" s="2" t="s">
        <v>338</v>
      </c>
      <c r="B310" s="2" t="s">
        <v>336</v>
      </c>
      <c r="C310" s="7" t="s">
        <v>648</v>
      </c>
      <c r="E310" s="2">
        <v>-194</v>
      </c>
      <c r="F310" s="2">
        <v>-190</v>
      </c>
      <c r="G310" s="46">
        <v>-259</v>
      </c>
      <c r="H310" s="46">
        <v>-366</v>
      </c>
      <c r="I310">
        <v>-265.005</v>
      </c>
      <c r="J310">
        <v>-362.8</v>
      </c>
      <c r="K310" s="2">
        <f t="shared" si="12"/>
        <v>97.795000000000016</v>
      </c>
      <c r="L310" s="2" t="s">
        <v>5</v>
      </c>
      <c r="M310" s="2"/>
      <c r="N31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-362.8</v>
      </c>
      <c r="O310" s="37">
        <f t="shared" si="13"/>
        <v>0.97795000000000021</v>
      </c>
      <c r="P310" s="2">
        <v>327</v>
      </c>
      <c r="Q310" s="53">
        <v>0</v>
      </c>
      <c r="R310" s="4">
        <f t="shared" si="14"/>
        <v>0</v>
      </c>
      <c r="S310" s="2" t="s">
        <v>6</v>
      </c>
      <c r="T310" s="7"/>
      <c r="U310" s="2" t="s">
        <v>7</v>
      </c>
      <c r="V310" s="2" t="s">
        <v>8</v>
      </c>
    </row>
    <row r="311" spans="1:22" x14ac:dyDescent="0.25">
      <c r="A311" s="2" t="s">
        <v>339</v>
      </c>
      <c r="B311" s="2" t="s">
        <v>336</v>
      </c>
      <c r="C311" s="7" t="s">
        <v>648</v>
      </c>
      <c r="E311" s="2">
        <v>-194</v>
      </c>
      <c r="F311" s="2">
        <v>-190</v>
      </c>
      <c r="G311" s="46">
        <v>-260</v>
      </c>
      <c r="H311" s="46">
        <v>-406</v>
      </c>
      <c r="I311">
        <v>-269.13299999999998</v>
      </c>
      <c r="J311">
        <v>-373.15100000000001</v>
      </c>
      <c r="K311" s="2">
        <f t="shared" si="12"/>
        <v>104.01800000000003</v>
      </c>
      <c r="L311" s="2" t="s">
        <v>5</v>
      </c>
      <c r="M311" s="2"/>
      <c r="N31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-373.15100000000001</v>
      </c>
      <c r="O311" s="37">
        <f t="shared" si="13"/>
        <v>1.0401800000000003</v>
      </c>
      <c r="P311" s="2">
        <v>623</v>
      </c>
      <c r="Q311" s="53">
        <v>0</v>
      </c>
      <c r="R311" s="4">
        <f t="shared" si="14"/>
        <v>0</v>
      </c>
      <c r="S311" s="2" t="s">
        <v>6</v>
      </c>
      <c r="T311" s="7"/>
      <c r="U311" s="2" t="s">
        <v>7</v>
      </c>
      <c r="V311" s="2" t="s">
        <v>8</v>
      </c>
    </row>
    <row r="312" spans="1:22" x14ac:dyDescent="0.25">
      <c r="A312" s="2" t="s">
        <v>340</v>
      </c>
      <c r="B312" s="2" t="s">
        <v>336</v>
      </c>
      <c r="C312" s="7" t="s">
        <v>648</v>
      </c>
      <c r="E312" s="2">
        <v>-194</v>
      </c>
      <c r="F312" s="2">
        <v>-190</v>
      </c>
      <c r="G312" s="46">
        <v>-236</v>
      </c>
      <c r="H312" s="46">
        <v>-359</v>
      </c>
      <c r="I312">
        <v>-230.20399999999998</v>
      </c>
      <c r="J312">
        <v>-319.60500000000002</v>
      </c>
      <c r="K312" s="2">
        <f t="shared" si="12"/>
        <v>89.401000000000039</v>
      </c>
      <c r="L312" s="2" t="s">
        <v>5</v>
      </c>
      <c r="M312" s="2"/>
      <c r="N31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-319.60500000000002</v>
      </c>
      <c r="O312" s="37">
        <f t="shared" si="13"/>
        <v>0.89401000000000042</v>
      </c>
      <c r="P312" s="2">
        <v>948</v>
      </c>
      <c r="Q312" s="53">
        <v>0</v>
      </c>
      <c r="R312" s="4">
        <f t="shared" si="14"/>
        <v>0</v>
      </c>
      <c r="S312" s="2" t="s">
        <v>6</v>
      </c>
      <c r="T312" s="7"/>
      <c r="U312" s="2" t="s">
        <v>7</v>
      </c>
      <c r="V312" s="2" t="s">
        <v>8</v>
      </c>
    </row>
    <row r="313" spans="1:22" x14ac:dyDescent="0.25">
      <c r="A313" s="2" t="s">
        <v>341</v>
      </c>
      <c r="B313" s="2" t="s">
        <v>336</v>
      </c>
      <c r="C313" s="7" t="s">
        <v>648</v>
      </c>
      <c r="E313" s="2">
        <v>-194</v>
      </c>
      <c r="F313" s="2">
        <v>-190</v>
      </c>
      <c r="G313" s="46">
        <v>-225</v>
      </c>
      <c r="H313" s="46">
        <v>-343</v>
      </c>
      <c r="I313">
        <v>-252.95499999999998</v>
      </c>
      <c r="J313">
        <v>-350.17</v>
      </c>
      <c r="K313" s="2">
        <f t="shared" si="12"/>
        <v>97.215000000000032</v>
      </c>
      <c r="L313" s="2" t="s">
        <v>5</v>
      </c>
      <c r="M313" s="2"/>
      <c r="N3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-350.17</v>
      </c>
      <c r="O313" s="37">
        <f t="shared" si="13"/>
        <v>0.97215000000000029</v>
      </c>
      <c r="P313" s="2">
        <v>280</v>
      </c>
      <c r="Q313" s="53">
        <v>0</v>
      </c>
      <c r="R313" s="4">
        <f t="shared" si="14"/>
        <v>0</v>
      </c>
      <c r="S313" s="2" t="s">
        <v>6</v>
      </c>
      <c r="T313" s="7"/>
      <c r="U313" s="2" t="s">
        <v>7</v>
      </c>
      <c r="V313" s="2" t="s">
        <v>8</v>
      </c>
    </row>
    <row r="314" spans="1:22" x14ac:dyDescent="0.25">
      <c r="A314" s="2" t="s">
        <v>342</v>
      </c>
      <c r="B314" s="2" t="s">
        <v>336</v>
      </c>
      <c r="C314" s="7" t="s">
        <v>648</v>
      </c>
      <c r="E314" s="2">
        <v>-194</v>
      </c>
      <c r="F314" s="2">
        <v>-190</v>
      </c>
      <c r="G314" s="46">
        <v>-297</v>
      </c>
      <c r="H314" s="46">
        <v>-416</v>
      </c>
      <c r="I314">
        <v>-237.745</v>
      </c>
      <c r="J314">
        <v>-334.48199999999997</v>
      </c>
      <c r="K314" s="2">
        <f t="shared" si="12"/>
        <v>96.736999999999966</v>
      </c>
      <c r="L314" s="2" t="s">
        <v>5</v>
      </c>
      <c r="M314" s="2"/>
      <c r="N3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-334.48199999999997</v>
      </c>
      <c r="O314" s="37">
        <f t="shared" si="13"/>
        <v>0.96736999999999962</v>
      </c>
      <c r="P314" s="2">
        <v>477</v>
      </c>
      <c r="Q314" s="53">
        <v>0</v>
      </c>
      <c r="R314" s="4">
        <f t="shared" si="14"/>
        <v>0</v>
      </c>
      <c r="S314" s="2" t="s">
        <v>6</v>
      </c>
      <c r="T314" s="7"/>
      <c r="U314" s="2" t="s">
        <v>7</v>
      </c>
      <c r="V314" s="2" t="s">
        <v>8</v>
      </c>
    </row>
    <row r="315" spans="1:22" x14ac:dyDescent="0.25">
      <c r="A315" s="2" t="s">
        <v>343</v>
      </c>
      <c r="B315" s="2" t="s">
        <v>336</v>
      </c>
      <c r="C315" s="7" t="s">
        <v>648</v>
      </c>
      <c r="E315" s="2">
        <v>-194</v>
      </c>
      <c r="F315" s="2">
        <v>-190</v>
      </c>
      <c r="G315" s="46">
        <v>-259</v>
      </c>
      <c r="H315" s="46">
        <v>-366</v>
      </c>
      <c r="I315">
        <v>-274.95699999999999</v>
      </c>
      <c r="J315">
        <v>-385.512</v>
      </c>
      <c r="K315" s="2">
        <f t="shared" si="12"/>
        <v>110.55500000000001</v>
      </c>
      <c r="L315" s="2" t="s">
        <v>5</v>
      </c>
      <c r="M315" s="2"/>
      <c r="N3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-385.512</v>
      </c>
      <c r="O315" s="37">
        <f t="shared" si="13"/>
        <v>1.10555</v>
      </c>
      <c r="P315" s="2">
        <v>433</v>
      </c>
      <c r="Q315" s="53">
        <v>0</v>
      </c>
      <c r="R315" s="4">
        <f t="shared" si="14"/>
        <v>0</v>
      </c>
      <c r="S315" s="2" t="s">
        <v>6</v>
      </c>
      <c r="T315" s="7"/>
      <c r="U315" s="2" t="s">
        <v>7</v>
      </c>
      <c r="V315" s="2" t="s">
        <v>8</v>
      </c>
    </row>
    <row r="316" spans="1:22" x14ac:dyDescent="0.25">
      <c r="A316" s="2" t="s">
        <v>344</v>
      </c>
      <c r="B316" s="2" t="s">
        <v>336</v>
      </c>
      <c r="C316" s="7" t="s">
        <v>648</v>
      </c>
      <c r="E316" s="2">
        <v>-194</v>
      </c>
      <c r="F316" s="2">
        <v>-190</v>
      </c>
      <c r="G316" s="46">
        <v>-249</v>
      </c>
      <c r="H316" s="46">
        <v>-334</v>
      </c>
      <c r="I316">
        <v>-284.166</v>
      </c>
      <c r="J316">
        <v>-375.09899999999999</v>
      </c>
      <c r="K316" s="2">
        <f t="shared" si="12"/>
        <v>90.932999999999993</v>
      </c>
      <c r="L316" s="2" t="s">
        <v>5</v>
      </c>
      <c r="M316" s="2"/>
      <c r="N31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-375.09899999999999</v>
      </c>
      <c r="O316" s="37">
        <f t="shared" si="13"/>
        <v>0.90932999999999997</v>
      </c>
      <c r="P316" s="2">
        <v>203</v>
      </c>
      <c r="Q316" s="53">
        <v>0</v>
      </c>
      <c r="R316" s="4">
        <f t="shared" si="14"/>
        <v>0</v>
      </c>
      <c r="S316" s="2" t="s">
        <v>6</v>
      </c>
      <c r="T316" s="7"/>
      <c r="U316" s="2" t="s">
        <v>7</v>
      </c>
      <c r="V316" s="2" t="s">
        <v>8</v>
      </c>
    </row>
    <row r="317" spans="1:22" x14ac:dyDescent="0.25">
      <c r="A317" s="2" t="s">
        <v>345</v>
      </c>
      <c r="B317" s="2" t="s">
        <v>336</v>
      </c>
      <c r="C317" s="7" t="s">
        <v>648</v>
      </c>
      <c r="E317" s="2">
        <v>-194</v>
      </c>
      <c r="F317" s="2">
        <v>-190</v>
      </c>
      <c r="G317" s="46">
        <v>-223</v>
      </c>
      <c r="H317" s="46">
        <v>-330</v>
      </c>
      <c r="I317">
        <v>-251.62800000000001</v>
      </c>
      <c r="J317">
        <v>-343.56099999999998</v>
      </c>
      <c r="K317" s="2">
        <f t="shared" si="12"/>
        <v>91.932999999999964</v>
      </c>
      <c r="L317" s="2" t="s">
        <v>5</v>
      </c>
      <c r="M317" s="2"/>
      <c r="N31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-343.56099999999998</v>
      </c>
      <c r="O317" s="37">
        <f t="shared" si="13"/>
        <v>0.91932999999999965</v>
      </c>
      <c r="P317" s="2">
        <v>288</v>
      </c>
      <c r="Q317" s="53">
        <v>0</v>
      </c>
      <c r="R317" s="4">
        <f t="shared" si="14"/>
        <v>0</v>
      </c>
      <c r="S317" s="2" t="s">
        <v>6</v>
      </c>
      <c r="T317" s="7"/>
      <c r="U317" s="2" t="s">
        <v>7</v>
      </c>
      <c r="V317" s="2" t="s">
        <v>8</v>
      </c>
    </row>
    <row r="318" spans="1:22" x14ac:dyDescent="0.25">
      <c r="A318" s="2" t="s">
        <v>346</v>
      </c>
      <c r="B318" s="2" t="s">
        <v>347</v>
      </c>
      <c r="C318" s="59" t="s">
        <v>648</v>
      </c>
      <c r="E318" s="2">
        <v>-194</v>
      </c>
      <c r="F318" s="2">
        <v>-190</v>
      </c>
      <c r="G318" s="46">
        <v>-245</v>
      </c>
      <c r="H318" s="46">
        <v>-380</v>
      </c>
      <c r="I318">
        <v>-243.26599999999999</v>
      </c>
      <c r="J318">
        <v>-335.69499999999999</v>
      </c>
      <c r="K318" s="2">
        <f t="shared" si="12"/>
        <v>92.429000000000002</v>
      </c>
      <c r="L318" s="2" t="s">
        <v>5</v>
      </c>
      <c r="M318" s="2">
        <f>IF(TI19294_gegevens_monstervakken3[[#This Row],[Type]]="Smal",70,IF(TI19294_gegevens_monstervakken3[[#This Row],[Type]]="Breed",100,0))</f>
        <v>70</v>
      </c>
      <c r="N3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18" s="37">
        <f t="shared" si="13"/>
        <v>0.1673400000000001</v>
      </c>
      <c r="P318" s="2">
        <v>289</v>
      </c>
      <c r="Q318" s="53">
        <v>43.35</v>
      </c>
      <c r="R318" s="4">
        <f t="shared" si="14"/>
        <v>0</v>
      </c>
      <c r="S318" s="2" t="s">
        <v>6</v>
      </c>
      <c r="T318" s="7"/>
      <c r="U318" s="2" t="s">
        <v>7</v>
      </c>
      <c r="V318" s="2" t="s">
        <v>8</v>
      </c>
    </row>
    <row r="319" spans="1:22" x14ac:dyDescent="0.25">
      <c r="A319" s="2" t="s">
        <v>348</v>
      </c>
      <c r="B319" s="2" t="s">
        <v>347</v>
      </c>
      <c r="C319" s="59" t="s">
        <v>648</v>
      </c>
      <c r="E319" s="2">
        <v>-194</v>
      </c>
      <c r="F319" s="2">
        <v>-190</v>
      </c>
      <c r="G319" s="46">
        <v>-249</v>
      </c>
      <c r="H319" s="46">
        <v>-345</v>
      </c>
      <c r="I319">
        <v>-247.00000000000003</v>
      </c>
      <c r="J319">
        <v>-392.35500000000002</v>
      </c>
      <c r="K319" s="2">
        <f t="shared" si="12"/>
        <v>145.35499999999999</v>
      </c>
      <c r="L319" s="2" t="s">
        <v>5</v>
      </c>
      <c r="M319" s="2">
        <f>IF(TI19294_gegevens_monstervakken3[[#This Row],[Type]]="Smal",70,IF(TI19294_gegevens_monstervakken3[[#This Row],[Type]]="Breed",100,0))</f>
        <v>70</v>
      </c>
      <c r="N3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19" s="37">
        <f t="shared" si="13"/>
        <v>0.12999999999999973</v>
      </c>
      <c r="P319" s="2">
        <v>276</v>
      </c>
      <c r="Q319" s="53">
        <v>30.36</v>
      </c>
      <c r="R319" s="4">
        <f t="shared" si="14"/>
        <v>0</v>
      </c>
      <c r="S319" s="2" t="s">
        <v>6</v>
      </c>
      <c r="T319" s="7"/>
      <c r="U319" s="2" t="s">
        <v>7</v>
      </c>
      <c r="V319" s="2" t="s">
        <v>8</v>
      </c>
    </row>
    <row r="320" spans="1:22" x14ac:dyDescent="0.25">
      <c r="A320" s="2" t="s">
        <v>349</v>
      </c>
      <c r="B320" s="2" t="s">
        <v>347</v>
      </c>
      <c r="C320" s="59" t="s">
        <v>648</v>
      </c>
      <c r="E320" s="2">
        <v>-194</v>
      </c>
      <c r="F320" s="2">
        <v>-190</v>
      </c>
      <c r="G320" s="46">
        <v>-251</v>
      </c>
      <c r="H320" s="46">
        <v>-399</v>
      </c>
      <c r="I320">
        <v>-204.99999999999997</v>
      </c>
      <c r="J320">
        <v>-327.72300000000001</v>
      </c>
      <c r="K320" s="2">
        <f t="shared" si="12"/>
        <v>122.72300000000004</v>
      </c>
      <c r="L320" s="2" t="s">
        <v>5</v>
      </c>
      <c r="M320" s="2">
        <f>IF(TI19294_gegevens_monstervakken3[[#This Row],[Type]]="Smal",70,IF(TI19294_gegevens_monstervakken3[[#This Row],[Type]]="Breed",100,0))</f>
        <v>70</v>
      </c>
      <c r="N32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0" s="37">
        <f t="shared" si="13"/>
        <v>0.55000000000000027</v>
      </c>
      <c r="P320" s="2">
        <v>267</v>
      </c>
      <c r="Q320" s="53">
        <v>24.029999999999998</v>
      </c>
      <c r="R320" s="4">
        <f t="shared" si="14"/>
        <v>0</v>
      </c>
      <c r="S320" s="2" t="s">
        <v>6</v>
      </c>
      <c r="T320" s="7"/>
      <c r="U320" s="2" t="s">
        <v>7</v>
      </c>
      <c r="V320" s="2" t="s">
        <v>8</v>
      </c>
    </row>
    <row r="321" spans="1:22" x14ac:dyDescent="0.25">
      <c r="A321" s="2" t="s">
        <v>350</v>
      </c>
      <c r="B321" s="2" t="s">
        <v>347</v>
      </c>
      <c r="C321" s="59"/>
      <c r="E321" s="2">
        <v>-194</v>
      </c>
      <c r="F321" s="2">
        <v>-190</v>
      </c>
      <c r="G321" s="46">
        <v>-239</v>
      </c>
      <c r="H321" s="46">
        <v>-387</v>
      </c>
      <c r="I321">
        <v>-204.99999999999997</v>
      </c>
      <c r="J321">
        <v>-283.01299999999998</v>
      </c>
      <c r="K321" s="2">
        <f t="shared" si="12"/>
        <v>78.013000000000005</v>
      </c>
      <c r="L321" s="2" t="s">
        <v>5</v>
      </c>
      <c r="M321" s="2">
        <f>IF(TI19294_gegevens_monstervakken3[[#This Row],[Type]]="Smal",70,IF(TI19294_gegevens_monstervakken3[[#This Row],[Type]]="Breed",100,0))</f>
        <v>70</v>
      </c>
      <c r="N32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1" s="37">
        <f t="shared" si="13"/>
        <v>0.55000000000000027</v>
      </c>
      <c r="P321" s="2">
        <v>313</v>
      </c>
      <c r="Q321" s="53">
        <v>65.73</v>
      </c>
      <c r="R321" s="4">
        <f t="shared" si="14"/>
        <v>172.15000000000009</v>
      </c>
      <c r="S321" s="2" t="s">
        <v>6</v>
      </c>
      <c r="T321" s="7"/>
      <c r="U321" s="2" t="s">
        <v>7</v>
      </c>
      <c r="V321" s="2" t="s">
        <v>8</v>
      </c>
    </row>
    <row r="322" spans="1:22" x14ac:dyDescent="0.25">
      <c r="A322" s="2" t="s">
        <v>351</v>
      </c>
      <c r="B322" s="2" t="s">
        <v>347</v>
      </c>
      <c r="C322" s="59" t="s">
        <v>648</v>
      </c>
      <c r="E322" s="2">
        <v>-194</v>
      </c>
      <c r="F322" s="2">
        <v>-190</v>
      </c>
      <c r="G322" s="46">
        <v>-209</v>
      </c>
      <c r="H322" s="46">
        <v>-225</v>
      </c>
      <c r="I322">
        <v>-204.99999999999997</v>
      </c>
      <c r="J322">
        <v>-219.41799999999998</v>
      </c>
      <c r="K322" s="2">
        <f t="shared" si="12"/>
        <v>14.418000000000006</v>
      </c>
      <c r="L322" s="2" t="s">
        <v>5</v>
      </c>
      <c r="M322" s="2">
        <f>IF(TI19294_gegevens_monstervakken3[[#This Row],[Type]]="Smal",70,IF(TI19294_gegevens_monstervakken3[[#This Row],[Type]]="Breed",100,0))</f>
        <v>70</v>
      </c>
      <c r="N32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-219.41799999999998</v>
      </c>
      <c r="O322" s="37">
        <f t="shared" si="13"/>
        <v>0.14418000000000006</v>
      </c>
      <c r="P322" s="2">
        <v>85</v>
      </c>
      <c r="Q322" s="53">
        <v>13.6</v>
      </c>
      <c r="R322" s="4">
        <f t="shared" si="14"/>
        <v>0</v>
      </c>
      <c r="S322" s="2" t="s">
        <v>6</v>
      </c>
      <c r="T322" s="7"/>
      <c r="U322" s="2" t="s">
        <v>7</v>
      </c>
      <c r="V322" s="2" t="s">
        <v>8</v>
      </c>
    </row>
    <row r="323" spans="1:22" x14ac:dyDescent="0.25">
      <c r="A323" s="2" t="s">
        <v>352</v>
      </c>
      <c r="B323" s="2" t="s">
        <v>347</v>
      </c>
      <c r="C323" s="59" t="s">
        <v>648</v>
      </c>
      <c r="E323" s="2">
        <v>-194</v>
      </c>
      <c r="F323" s="2">
        <v>-190</v>
      </c>
      <c r="G323" s="46">
        <v>-244</v>
      </c>
      <c r="H323" s="46">
        <v>-344</v>
      </c>
      <c r="I323">
        <v>-252.51399999999998</v>
      </c>
      <c r="J323">
        <v>-351.96100000000001</v>
      </c>
      <c r="K323" s="2">
        <f t="shared" si="12"/>
        <v>99.447000000000031</v>
      </c>
      <c r="L323" s="2" t="s">
        <v>5</v>
      </c>
      <c r="M323" s="2">
        <f>IF(TI19294_gegevens_monstervakken3[[#This Row],[Type]]="Smal",70,IF(TI19294_gegevens_monstervakken3[[#This Row],[Type]]="Breed",100,0))</f>
        <v>70</v>
      </c>
      <c r="N32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3" s="37">
        <f t="shared" si="13"/>
        <v>7.486000000000019E-2</v>
      </c>
      <c r="P323" s="2">
        <v>332</v>
      </c>
      <c r="Q323" s="53">
        <v>53.120000000000005</v>
      </c>
      <c r="R323" s="4">
        <f t="shared" si="14"/>
        <v>0</v>
      </c>
      <c r="S323" s="2" t="s">
        <v>6</v>
      </c>
      <c r="T323" s="7"/>
      <c r="U323" s="2" t="s">
        <v>7</v>
      </c>
      <c r="V323" s="2" t="s">
        <v>8</v>
      </c>
    </row>
    <row r="324" spans="1:22" x14ac:dyDescent="0.25">
      <c r="A324" s="2" t="s">
        <v>353</v>
      </c>
      <c r="B324" s="2" t="s">
        <v>347</v>
      </c>
      <c r="C324" s="59" t="s">
        <v>648</v>
      </c>
      <c r="E324" s="2">
        <v>-194</v>
      </c>
      <c r="F324" s="2">
        <v>-190</v>
      </c>
      <c r="G324" s="46">
        <v>-251</v>
      </c>
      <c r="H324" s="46">
        <v>-396</v>
      </c>
      <c r="I324">
        <v>-250.78200000000001</v>
      </c>
      <c r="J324">
        <v>-378.42899999999997</v>
      </c>
      <c r="K324" s="2">
        <f t="shared" si="12"/>
        <v>127.64699999999996</v>
      </c>
      <c r="L324" s="2" t="s">
        <v>5</v>
      </c>
      <c r="M324" s="2">
        <f>IF(TI19294_gegevens_monstervakken3[[#This Row],[Type]]="Smal",70,IF(TI19294_gegevens_monstervakken3[[#This Row],[Type]]="Breed",100,0))</f>
        <v>70</v>
      </c>
      <c r="N32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4" s="37">
        <f t="shared" si="13"/>
        <v>9.2179999999999887E-2</v>
      </c>
      <c r="P324" s="2">
        <v>290</v>
      </c>
      <c r="Q324" s="53">
        <v>26.099999999999998</v>
      </c>
      <c r="R324" s="4">
        <f t="shared" si="14"/>
        <v>0</v>
      </c>
      <c r="S324" s="2" t="s">
        <v>6</v>
      </c>
      <c r="T324" s="7"/>
      <c r="U324" s="2" t="s">
        <v>7</v>
      </c>
      <c r="V324" s="2" t="s">
        <v>8</v>
      </c>
    </row>
    <row r="325" spans="1:22" x14ac:dyDescent="0.25">
      <c r="A325" s="2" t="s">
        <v>354</v>
      </c>
      <c r="B325" s="2" t="s">
        <v>347</v>
      </c>
      <c r="C325" s="59" t="s">
        <v>648</v>
      </c>
      <c r="E325" s="2">
        <v>-194</v>
      </c>
      <c r="F325" s="2">
        <v>-190</v>
      </c>
      <c r="G325" s="46">
        <v>-285</v>
      </c>
      <c r="H325" s="46">
        <v>-336</v>
      </c>
      <c r="I325">
        <v>-230.44299999999998</v>
      </c>
      <c r="J325">
        <v>-303.37100000000004</v>
      </c>
      <c r="K325" s="2">
        <f t="shared" si="12"/>
        <v>72.928000000000054</v>
      </c>
      <c r="L325" s="2" t="s">
        <v>5</v>
      </c>
      <c r="M325" s="2">
        <f>IF(TI19294_gegevens_monstervakken3[[#This Row],[Type]]="Smal",70,IF(TI19294_gegevens_monstervakken3[[#This Row],[Type]]="Breed",100,0))</f>
        <v>70</v>
      </c>
      <c r="N3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5" s="37">
        <f t="shared" si="13"/>
        <v>0.29557000000000017</v>
      </c>
      <c r="P325" s="2">
        <v>240</v>
      </c>
      <c r="Q325" s="53">
        <v>0</v>
      </c>
      <c r="R325" s="4">
        <f t="shared" si="14"/>
        <v>0</v>
      </c>
      <c r="S325" s="2" t="s">
        <v>6</v>
      </c>
      <c r="T325" s="7"/>
      <c r="U325" s="2" t="s">
        <v>7</v>
      </c>
      <c r="V325" s="2" t="s">
        <v>8</v>
      </c>
    </row>
    <row r="326" spans="1:22" x14ac:dyDescent="0.25">
      <c r="A326" s="2" t="s">
        <v>355</v>
      </c>
      <c r="B326" s="2" t="s">
        <v>347</v>
      </c>
      <c r="C326" s="59"/>
      <c r="E326" s="2">
        <v>-194</v>
      </c>
      <c r="F326" s="2">
        <v>-190</v>
      </c>
      <c r="G326" s="46">
        <v>-225</v>
      </c>
      <c r="H326" s="46">
        <v>-262</v>
      </c>
      <c r="I326">
        <v>-204.99999999999997</v>
      </c>
      <c r="J326">
        <v>-301.44900000000001</v>
      </c>
      <c r="K326" s="2">
        <f t="shared" si="12"/>
        <v>96.449000000000041</v>
      </c>
      <c r="L326" s="2" t="s">
        <v>5</v>
      </c>
      <c r="M326" s="2">
        <f>IF(TI19294_gegevens_monstervakken3[[#This Row],[Type]]="Smal",70,IF(TI19294_gegevens_monstervakken3[[#This Row],[Type]]="Breed",100,0))</f>
        <v>70</v>
      </c>
      <c r="N3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6" s="37">
        <f t="shared" si="13"/>
        <v>0.55000000000000027</v>
      </c>
      <c r="P326" s="2">
        <v>155</v>
      </c>
      <c r="Q326" s="53">
        <v>57.35</v>
      </c>
      <c r="R326" s="4">
        <f t="shared" si="14"/>
        <v>85.250000000000043</v>
      </c>
      <c r="S326" s="2" t="s">
        <v>6</v>
      </c>
      <c r="T326" s="7"/>
      <c r="U326" s="2" t="s">
        <v>7</v>
      </c>
      <c r="V326" s="2" t="s">
        <v>8</v>
      </c>
    </row>
    <row r="327" spans="1:22" x14ac:dyDescent="0.25">
      <c r="A327" s="2" t="s">
        <v>356</v>
      </c>
      <c r="B327" s="2" t="s">
        <v>347</v>
      </c>
      <c r="C327" s="59" t="s">
        <v>649</v>
      </c>
      <c r="E327" s="2">
        <v>-194</v>
      </c>
      <c r="F327" s="2">
        <v>-190</v>
      </c>
      <c r="G327" s="46">
        <v>-268</v>
      </c>
      <c r="H327" s="46">
        <v>-414</v>
      </c>
      <c r="I327">
        <v>-204.99999999999997</v>
      </c>
      <c r="J327">
        <v>-331.14</v>
      </c>
      <c r="K327" s="2">
        <f t="shared" si="12"/>
        <v>126.14000000000001</v>
      </c>
      <c r="L327" s="2" t="s">
        <v>5</v>
      </c>
      <c r="M327" s="2">
        <f>IF(TI19294_gegevens_monstervakken3[[#This Row],[Type]]="Smal",70,IF(TI19294_gegevens_monstervakken3[[#This Row],[Type]]="Breed",100,0))</f>
        <v>70</v>
      </c>
      <c r="N32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27" s="37">
        <f t="shared" si="13"/>
        <v>0.55000000000000027</v>
      </c>
      <c r="P327" s="2">
        <f>304/2</f>
        <v>152</v>
      </c>
      <c r="Q327" s="53">
        <v>0</v>
      </c>
      <c r="R327" s="4">
        <f t="shared" si="14"/>
        <v>83.600000000000037</v>
      </c>
      <c r="S327" s="2" t="s">
        <v>6</v>
      </c>
      <c r="T327" s="7"/>
      <c r="U327" s="2" t="s">
        <v>7</v>
      </c>
      <c r="V327" s="2" t="s">
        <v>8</v>
      </c>
    </row>
    <row r="328" spans="1:22" x14ac:dyDescent="0.25">
      <c r="A328" s="2" t="s">
        <v>357</v>
      </c>
      <c r="B328" s="2" t="s">
        <v>358</v>
      </c>
      <c r="C328" s="7" t="s">
        <v>648</v>
      </c>
      <c r="E328" s="2">
        <v>-196</v>
      </c>
      <c r="F328" s="2">
        <v>-190</v>
      </c>
      <c r="G328" s="46">
        <v>-276</v>
      </c>
      <c r="H328" s="46">
        <v>-371</v>
      </c>
      <c r="I328" s="24">
        <v>-276</v>
      </c>
      <c r="J328" s="24">
        <v>-371</v>
      </c>
      <c r="K328" s="2">
        <f t="shared" si="12"/>
        <v>95</v>
      </c>
      <c r="L328" s="2" t="s">
        <v>5</v>
      </c>
      <c r="M328" s="2"/>
      <c r="N3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-371</v>
      </c>
      <c r="O328" s="37">
        <f t="shared" si="13"/>
        <v>0.95</v>
      </c>
      <c r="P328" s="2">
        <v>228</v>
      </c>
      <c r="Q328" s="53">
        <v>0</v>
      </c>
      <c r="R328" s="4">
        <f t="shared" si="14"/>
        <v>0</v>
      </c>
      <c r="S328" s="2" t="s">
        <v>63</v>
      </c>
      <c r="T328" s="7"/>
      <c r="U328" s="2" t="s">
        <v>7</v>
      </c>
      <c r="V328" s="2" t="s">
        <v>8</v>
      </c>
    </row>
    <row r="329" spans="1:22" x14ac:dyDescent="0.25">
      <c r="A329" s="2" t="s">
        <v>359</v>
      </c>
      <c r="B329" s="2" t="s">
        <v>358</v>
      </c>
      <c r="C329" s="7" t="s">
        <v>648</v>
      </c>
      <c r="E329" s="2">
        <v>-196</v>
      </c>
      <c r="F329" s="2">
        <v>-190</v>
      </c>
      <c r="G329" s="46">
        <v>-234</v>
      </c>
      <c r="H329" s="46">
        <v>-316</v>
      </c>
      <c r="I329">
        <v>-227.74200000000002</v>
      </c>
      <c r="J329">
        <v>-285.964</v>
      </c>
      <c r="K329" s="2">
        <f t="shared" si="12"/>
        <v>58.22199999999998</v>
      </c>
      <c r="L329" s="2" t="s">
        <v>5</v>
      </c>
      <c r="M329" s="2"/>
      <c r="N32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-285.964</v>
      </c>
      <c r="O329" s="37">
        <f t="shared" si="13"/>
        <v>0.58221999999999985</v>
      </c>
      <c r="P329" s="2">
        <v>190</v>
      </c>
      <c r="Q329" s="53">
        <v>0</v>
      </c>
      <c r="R329" s="4">
        <f t="shared" si="14"/>
        <v>0</v>
      </c>
      <c r="S329" s="2" t="s">
        <v>63</v>
      </c>
      <c r="T329" s="7"/>
      <c r="U329" s="2" t="s">
        <v>7</v>
      </c>
      <c r="V329" s="2" t="s">
        <v>8</v>
      </c>
    </row>
    <row r="330" spans="1:22" x14ac:dyDescent="0.25">
      <c r="A330" s="2" t="s">
        <v>360</v>
      </c>
      <c r="B330" s="2" t="s">
        <v>358</v>
      </c>
      <c r="C330" s="7" t="s">
        <v>648</v>
      </c>
      <c r="E330" s="2">
        <v>-196</v>
      </c>
      <c r="F330" s="2">
        <v>-190</v>
      </c>
      <c r="G330" s="46">
        <v>-255</v>
      </c>
      <c r="H330" s="46">
        <v>-319</v>
      </c>
      <c r="I330" s="27">
        <v>-254.99999999999997</v>
      </c>
      <c r="J330">
        <v>-346.78200000000004</v>
      </c>
      <c r="K330" s="2">
        <f t="shared" si="12"/>
        <v>91.782000000000068</v>
      </c>
      <c r="L330" s="2" t="s">
        <v>5</v>
      </c>
      <c r="M330" s="2"/>
      <c r="N33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-346.78200000000004</v>
      </c>
      <c r="O330" s="37">
        <f t="shared" si="13"/>
        <v>0.91782000000000064</v>
      </c>
      <c r="P330" s="2">
        <v>372</v>
      </c>
      <c r="Q330" s="53">
        <v>0</v>
      </c>
      <c r="R330" s="4">
        <f t="shared" si="14"/>
        <v>0</v>
      </c>
      <c r="S330" s="2" t="s">
        <v>63</v>
      </c>
      <c r="T330" s="7"/>
      <c r="U330" s="2" t="s">
        <v>7</v>
      </c>
      <c r="V330" s="2" t="s">
        <v>8</v>
      </c>
    </row>
    <row r="331" spans="1:22" x14ac:dyDescent="0.25">
      <c r="A331" s="2" t="s">
        <v>361</v>
      </c>
      <c r="B331" s="2" t="s">
        <v>358</v>
      </c>
      <c r="C331" s="7" t="s">
        <v>648</v>
      </c>
      <c r="E331" s="2">
        <v>-196</v>
      </c>
      <c r="F331" s="2">
        <v>-190</v>
      </c>
      <c r="G331" s="46">
        <v>-219</v>
      </c>
      <c r="H331" s="46">
        <v>-321</v>
      </c>
      <c r="I331">
        <v>-247.851</v>
      </c>
      <c r="J331">
        <v>-332.315</v>
      </c>
      <c r="K331" s="2">
        <f t="shared" si="12"/>
        <v>84.463999999999999</v>
      </c>
      <c r="L331" s="2" t="s">
        <v>5</v>
      </c>
      <c r="M331" s="2"/>
      <c r="N3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-332.315</v>
      </c>
      <c r="O331" s="37">
        <f t="shared" si="13"/>
        <v>0.84463999999999995</v>
      </c>
      <c r="P331" s="2">
        <v>222</v>
      </c>
      <c r="Q331" s="53">
        <v>0</v>
      </c>
      <c r="R331" s="4">
        <f t="shared" si="14"/>
        <v>0</v>
      </c>
      <c r="S331" s="2" t="s">
        <v>63</v>
      </c>
      <c r="T331" s="7"/>
      <c r="U331" s="2" t="s">
        <v>7</v>
      </c>
      <c r="V331" s="2" t="s">
        <v>8</v>
      </c>
    </row>
    <row r="332" spans="1:22" x14ac:dyDescent="0.25">
      <c r="A332" s="2" t="s">
        <v>362</v>
      </c>
      <c r="B332" s="2" t="s">
        <v>358</v>
      </c>
      <c r="C332" s="7" t="s">
        <v>648</v>
      </c>
      <c r="E332" s="2">
        <v>-196</v>
      </c>
      <c r="F332" s="2">
        <v>-190</v>
      </c>
      <c r="G332" s="46">
        <v>-235</v>
      </c>
      <c r="H332" s="46">
        <v>-312</v>
      </c>
      <c r="I332">
        <v>-232.41299999999998</v>
      </c>
      <c r="J332">
        <v>-313.47200000000004</v>
      </c>
      <c r="K332" s="2">
        <f t="shared" si="12"/>
        <v>81.059000000000054</v>
      </c>
      <c r="L332" s="2" t="s">
        <v>5</v>
      </c>
      <c r="M332" s="2"/>
      <c r="N33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-313.47200000000004</v>
      </c>
      <c r="O332" s="37">
        <f t="shared" si="13"/>
        <v>0.81059000000000059</v>
      </c>
      <c r="P332" s="2">
        <v>198</v>
      </c>
      <c r="Q332" s="53">
        <v>0</v>
      </c>
      <c r="R332" s="4">
        <f t="shared" si="14"/>
        <v>0</v>
      </c>
      <c r="S332" s="2" t="s">
        <v>63</v>
      </c>
      <c r="T332" s="7"/>
      <c r="U332" s="2" t="s">
        <v>7</v>
      </c>
      <c r="V332" s="2" t="s">
        <v>8</v>
      </c>
    </row>
    <row r="333" spans="1:22" x14ac:dyDescent="0.25">
      <c r="A333" s="2" t="s">
        <v>363</v>
      </c>
      <c r="B333" s="2" t="s">
        <v>358</v>
      </c>
      <c r="C333" s="7" t="s">
        <v>648</v>
      </c>
      <c r="E333" s="2">
        <v>-196</v>
      </c>
      <c r="F333" s="2">
        <v>-190</v>
      </c>
      <c r="G333" s="46">
        <v>-266</v>
      </c>
      <c r="H333" s="46">
        <v>-368</v>
      </c>
      <c r="I333">
        <v>-215.04300000000001</v>
      </c>
      <c r="J333">
        <v>-282.57900000000001</v>
      </c>
      <c r="K333" s="2">
        <f t="shared" ref="K333:K396" si="15">I333-J333</f>
        <v>67.536000000000001</v>
      </c>
      <c r="L333" s="2" t="s">
        <v>5</v>
      </c>
      <c r="M333" s="2"/>
      <c r="N33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-282.57900000000001</v>
      </c>
      <c r="O333" s="37">
        <f t="shared" ref="O333:O396" si="16">IF((I333-N333)&lt;0,0, (I333-N333)/100)</f>
        <v>0.67535999999999996</v>
      </c>
      <c r="P333" s="2">
        <v>368</v>
      </c>
      <c r="Q333" s="53">
        <v>0</v>
      </c>
      <c r="R333" s="4">
        <f t="shared" ref="R333:R396" si="17">IF(C333="x",0,(O333*P333))</f>
        <v>0</v>
      </c>
      <c r="S333" s="2" t="s">
        <v>63</v>
      </c>
      <c r="T333" s="7"/>
      <c r="U333" s="2" t="s">
        <v>7</v>
      </c>
      <c r="V333" s="2" t="s">
        <v>8</v>
      </c>
    </row>
    <row r="334" spans="1:22" x14ac:dyDescent="0.25">
      <c r="A334" s="2" t="s">
        <v>364</v>
      </c>
      <c r="B334" s="2" t="s">
        <v>358</v>
      </c>
      <c r="C334" s="7" t="s">
        <v>648</v>
      </c>
      <c r="E334" s="2">
        <v>-196</v>
      </c>
      <c r="F334" s="2">
        <v>-190</v>
      </c>
      <c r="G334" s="46">
        <v>-237</v>
      </c>
      <c r="H334" s="46">
        <v>-298</v>
      </c>
      <c r="I334">
        <v>-236.58999999999997</v>
      </c>
      <c r="J334">
        <v>-328.15699999999998</v>
      </c>
      <c r="K334" s="2">
        <f t="shared" si="15"/>
        <v>91.567000000000007</v>
      </c>
      <c r="L334" s="2" t="s">
        <v>5</v>
      </c>
      <c r="M334" s="2"/>
      <c r="N3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-328.15699999999998</v>
      </c>
      <c r="O334" s="37">
        <f t="shared" si="16"/>
        <v>0.91567000000000009</v>
      </c>
      <c r="P334" s="2">
        <v>255</v>
      </c>
      <c r="Q334" s="53">
        <v>0</v>
      </c>
      <c r="R334" s="4">
        <f t="shared" si="17"/>
        <v>0</v>
      </c>
      <c r="S334" s="2" t="s">
        <v>63</v>
      </c>
      <c r="T334" s="7"/>
      <c r="U334" s="2" t="s">
        <v>7</v>
      </c>
      <c r="V334" s="2" t="s">
        <v>8</v>
      </c>
    </row>
    <row r="335" spans="1:22" x14ac:dyDescent="0.25">
      <c r="A335" s="2" t="s">
        <v>365</v>
      </c>
      <c r="B335" s="2" t="s">
        <v>358</v>
      </c>
      <c r="C335" s="7" t="s">
        <v>648</v>
      </c>
      <c r="E335" s="2">
        <v>-196</v>
      </c>
      <c r="F335" s="2">
        <v>-190</v>
      </c>
      <c r="G335" s="46">
        <v>-224</v>
      </c>
      <c r="H335" s="46">
        <v>-316</v>
      </c>
      <c r="I335">
        <v>-236.11099999999999</v>
      </c>
      <c r="J335">
        <v>-287.411</v>
      </c>
      <c r="K335" s="2">
        <f t="shared" si="15"/>
        <v>51.300000000000011</v>
      </c>
      <c r="L335" s="2" t="s">
        <v>5</v>
      </c>
      <c r="M335" s="2"/>
      <c r="N33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-287.411</v>
      </c>
      <c r="O335" s="37">
        <f t="shared" si="16"/>
        <v>0.51300000000000012</v>
      </c>
      <c r="P335" s="2">
        <v>111</v>
      </c>
      <c r="Q335" s="53">
        <v>0</v>
      </c>
      <c r="R335" s="4">
        <f t="shared" si="17"/>
        <v>0</v>
      </c>
      <c r="S335" s="2" t="s">
        <v>63</v>
      </c>
      <c r="T335" s="7"/>
      <c r="U335" s="2" t="s">
        <v>7</v>
      </c>
      <c r="V335" s="2" t="s">
        <v>8</v>
      </c>
    </row>
    <row r="336" spans="1:22" x14ac:dyDescent="0.25">
      <c r="A336" s="2" t="s">
        <v>366</v>
      </c>
      <c r="B336" s="2" t="s">
        <v>358</v>
      </c>
      <c r="C336" s="7" t="s">
        <v>648</v>
      </c>
      <c r="E336" s="2">
        <v>-196</v>
      </c>
      <c r="F336" s="2">
        <v>-190</v>
      </c>
      <c r="G336" s="46">
        <v>-216</v>
      </c>
      <c r="H336" s="46">
        <v>-312</v>
      </c>
      <c r="I336">
        <v>-228.45699999999999</v>
      </c>
      <c r="J336">
        <v>-307.01299999999998</v>
      </c>
      <c r="K336" s="2">
        <f t="shared" si="15"/>
        <v>78.555999999999983</v>
      </c>
      <c r="L336" s="2" t="s">
        <v>5</v>
      </c>
      <c r="M336" s="2"/>
      <c r="N3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-307.01299999999998</v>
      </c>
      <c r="O336" s="37">
        <f t="shared" si="16"/>
        <v>0.78555999999999981</v>
      </c>
      <c r="P336" s="2">
        <v>161</v>
      </c>
      <c r="Q336" s="53">
        <v>0</v>
      </c>
      <c r="R336" s="4">
        <f t="shared" si="17"/>
        <v>0</v>
      </c>
      <c r="S336" s="2" t="s">
        <v>63</v>
      </c>
      <c r="T336" s="7"/>
      <c r="U336" s="2" t="s">
        <v>7</v>
      </c>
      <c r="V336" s="2" t="s">
        <v>8</v>
      </c>
    </row>
    <row r="337" spans="1:22" x14ac:dyDescent="0.25">
      <c r="A337" s="2" t="s">
        <v>367</v>
      </c>
      <c r="B337" s="2" t="s">
        <v>358</v>
      </c>
      <c r="C337" s="7" t="s">
        <v>648</v>
      </c>
      <c r="E337" s="2">
        <v>-196</v>
      </c>
      <c r="F337" s="2">
        <v>-190</v>
      </c>
      <c r="G337" s="46">
        <v>-265</v>
      </c>
      <c r="H337" s="46">
        <v>-344</v>
      </c>
      <c r="I337">
        <v>-236.15400000000002</v>
      </c>
      <c r="J337">
        <v>-336.565</v>
      </c>
      <c r="K337" s="2">
        <f t="shared" si="15"/>
        <v>100.41099999999997</v>
      </c>
      <c r="L337" s="2" t="s">
        <v>5</v>
      </c>
      <c r="M337" s="2"/>
      <c r="N33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-336.565</v>
      </c>
      <c r="O337" s="37">
        <f t="shared" si="16"/>
        <v>1.0041099999999998</v>
      </c>
      <c r="P337" s="2">
        <v>298</v>
      </c>
      <c r="Q337" s="53">
        <v>0</v>
      </c>
      <c r="R337" s="4">
        <f t="shared" si="17"/>
        <v>0</v>
      </c>
      <c r="S337" s="2" t="s">
        <v>63</v>
      </c>
      <c r="T337" s="7"/>
      <c r="U337" s="2" t="s">
        <v>7</v>
      </c>
      <c r="V337" s="2" t="s">
        <v>8</v>
      </c>
    </row>
    <row r="338" spans="1:22" x14ac:dyDescent="0.25">
      <c r="A338" s="2" t="s">
        <v>368</v>
      </c>
      <c r="B338" s="2" t="s">
        <v>369</v>
      </c>
      <c r="C338" s="59" t="s">
        <v>648</v>
      </c>
      <c r="E338" s="2">
        <v>-194</v>
      </c>
      <c r="F338" s="2">
        <v>-190</v>
      </c>
      <c r="G338" s="46">
        <v>-342</v>
      </c>
      <c r="H338" s="46">
        <v>-451</v>
      </c>
      <c r="I338">
        <v>-359.50200000000001</v>
      </c>
      <c r="J338">
        <v>-431.9</v>
      </c>
      <c r="K338" s="2">
        <f t="shared" si="15"/>
        <v>72.397999999999968</v>
      </c>
      <c r="L338" s="2" t="s">
        <v>22</v>
      </c>
      <c r="M338" s="2">
        <f>IF(TI19294_gegevens_monstervakken3[[#This Row],[Type]]="Smal",70,IF(TI19294_gegevens_monstervakken3[[#This Row],[Type]]="Breed",100,0))</f>
        <v>100</v>
      </c>
      <c r="N3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38" s="37">
        <f t="shared" si="16"/>
        <v>0</v>
      </c>
      <c r="P338" s="2">
        <v>1030</v>
      </c>
      <c r="Q338" s="53">
        <v>0</v>
      </c>
      <c r="R338" s="4">
        <f t="shared" si="17"/>
        <v>0</v>
      </c>
      <c r="S338" s="2" t="s">
        <v>6</v>
      </c>
      <c r="T338" s="7"/>
      <c r="U338" s="2" t="s">
        <v>7</v>
      </c>
      <c r="V338" s="2" t="s">
        <v>8</v>
      </c>
    </row>
    <row r="339" spans="1:22" x14ac:dyDescent="0.25">
      <c r="A339" s="2" t="s">
        <v>370</v>
      </c>
      <c r="B339" s="2" t="s">
        <v>369</v>
      </c>
      <c r="C339" s="59" t="s">
        <v>648</v>
      </c>
      <c r="E339" s="2">
        <v>-194</v>
      </c>
      <c r="F339" s="2">
        <v>-190</v>
      </c>
      <c r="G339" s="46">
        <v>-327</v>
      </c>
      <c r="H339" s="46">
        <v>-397</v>
      </c>
      <c r="I339">
        <v>-349.29399999999998</v>
      </c>
      <c r="J339">
        <v>-462.28999999999996</v>
      </c>
      <c r="K339" s="2">
        <f t="shared" si="15"/>
        <v>112.99599999999998</v>
      </c>
      <c r="L339" s="2" t="s">
        <v>22</v>
      </c>
      <c r="M339" s="2">
        <f>IF(TI19294_gegevens_monstervakken3[[#This Row],[Type]]="Smal",70,IF(TI19294_gegevens_monstervakken3[[#This Row],[Type]]="Breed",100,0))</f>
        <v>100</v>
      </c>
      <c r="N33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39" s="37">
        <f t="shared" si="16"/>
        <v>0</v>
      </c>
      <c r="P339" s="2">
        <v>933</v>
      </c>
      <c r="Q339" s="53">
        <v>0</v>
      </c>
      <c r="R339" s="4">
        <f t="shared" si="17"/>
        <v>0</v>
      </c>
      <c r="S339" s="2" t="s">
        <v>6</v>
      </c>
      <c r="T339" s="7"/>
      <c r="U339" s="2" t="s">
        <v>7</v>
      </c>
      <c r="V339" s="2" t="s">
        <v>8</v>
      </c>
    </row>
    <row r="340" spans="1:22" x14ac:dyDescent="0.25">
      <c r="A340" s="2" t="s">
        <v>371</v>
      </c>
      <c r="B340" s="2" t="s">
        <v>369</v>
      </c>
      <c r="C340" s="59" t="s">
        <v>648</v>
      </c>
      <c r="E340" s="2">
        <v>-194</v>
      </c>
      <c r="F340" s="2">
        <v>-190</v>
      </c>
      <c r="G340" s="46">
        <v>-342</v>
      </c>
      <c r="H340" s="46">
        <v>-450</v>
      </c>
      <c r="I340">
        <v>-290.93099999999998</v>
      </c>
      <c r="J340">
        <v>-388.142</v>
      </c>
      <c r="K340" s="2">
        <f t="shared" si="15"/>
        <v>97.211000000000013</v>
      </c>
      <c r="L340" s="2" t="s">
        <v>5</v>
      </c>
      <c r="M340" s="2">
        <f>IF(TI19294_gegevens_monstervakken3[[#This Row],[Type]]="Smal",70,IF(TI19294_gegevens_monstervakken3[[#This Row],[Type]]="Breed",100,0))</f>
        <v>70</v>
      </c>
      <c r="N34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0" s="37">
        <f t="shared" si="16"/>
        <v>0</v>
      </c>
      <c r="P340" s="2">
        <v>569</v>
      </c>
      <c r="Q340" s="53">
        <v>0</v>
      </c>
      <c r="R340" s="4">
        <f t="shared" si="17"/>
        <v>0</v>
      </c>
      <c r="S340" s="2" t="s">
        <v>6</v>
      </c>
      <c r="T340" s="7"/>
      <c r="U340" s="2" t="s">
        <v>7</v>
      </c>
      <c r="V340" s="2" t="s">
        <v>8</v>
      </c>
    </row>
    <row r="341" spans="1:22" x14ac:dyDescent="0.25">
      <c r="A341" s="2" t="s">
        <v>372</v>
      </c>
      <c r="B341" s="2" t="s">
        <v>369</v>
      </c>
      <c r="C341" s="59" t="s">
        <v>648</v>
      </c>
      <c r="E341" s="2">
        <v>-194</v>
      </c>
      <c r="F341" s="2">
        <v>-190</v>
      </c>
      <c r="G341" s="46">
        <v>-332</v>
      </c>
      <c r="H341" s="46">
        <v>-397</v>
      </c>
      <c r="I341">
        <v>-267.81799999999998</v>
      </c>
      <c r="J341">
        <v>-316.31599999999997</v>
      </c>
      <c r="K341" s="2">
        <f t="shared" si="15"/>
        <v>48.49799999999999</v>
      </c>
      <c r="L341" s="2" t="s">
        <v>5</v>
      </c>
      <c r="M341" s="2">
        <f>IF(TI19294_gegevens_monstervakken3[[#This Row],[Type]]="Smal",70,IF(TI19294_gegevens_monstervakken3[[#This Row],[Type]]="Breed",100,0))</f>
        <v>70</v>
      </c>
      <c r="N34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1" s="37">
        <f t="shared" si="16"/>
        <v>0</v>
      </c>
      <c r="P341" s="2">
        <v>279</v>
      </c>
      <c r="Q341" s="53">
        <v>0</v>
      </c>
      <c r="R341" s="4">
        <f t="shared" si="17"/>
        <v>0</v>
      </c>
      <c r="S341" s="2" t="s">
        <v>6</v>
      </c>
      <c r="T341" s="7"/>
      <c r="U341" s="2" t="s">
        <v>7</v>
      </c>
      <c r="V341" s="2" t="s">
        <v>8</v>
      </c>
    </row>
    <row r="342" spans="1:22" x14ac:dyDescent="0.25">
      <c r="A342" s="2" t="s">
        <v>373</v>
      </c>
      <c r="B342" s="2" t="s">
        <v>369</v>
      </c>
      <c r="C342" s="59" t="s">
        <v>648</v>
      </c>
      <c r="E342" s="2">
        <v>-194</v>
      </c>
      <c r="F342" s="2">
        <v>-190</v>
      </c>
      <c r="G342" s="46">
        <v>-234</v>
      </c>
      <c r="H342" s="46">
        <v>-369</v>
      </c>
      <c r="I342">
        <v>-243.15000000000003</v>
      </c>
      <c r="J342">
        <v>-331.40800000000002</v>
      </c>
      <c r="K342" s="2">
        <f t="shared" si="15"/>
        <v>88.257999999999981</v>
      </c>
      <c r="L342" s="2" t="s">
        <v>5</v>
      </c>
      <c r="M342" s="2">
        <f>IF(TI19294_gegevens_monstervakken3[[#This Row],[Type]]="Smal",70,IF(TI19294_gegevens_monstervakken3[[#This Row],[Type]]="Breed",100,0))</f>
        <v>70</v>
      </c>
      <c r="N3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2" s="37">
        <f t="shared" si="16"/>
        <v>0.16849999999999965</v>
      </c>
      <c r="P342" s="2">
        <v>259</v>
      </c>
      <c r="Q342" s="53">
        <v>67.34</v>
      </c>
      <c r="R342" s="4">
        <f t="shared" si="17"/>
        <v>0</v>
      </c>
      <c r="S342" s="2" t="s">
        <v>6</v>
      </c>
      <c r="T342" s="7"/>
      <c r="U342" s="2" t="s">
        <v>7</v>
      </c>
      <c r="V342" s="2" t="s">
        <v>8</v>
      </c>
    </row>
    <row r="343" spans="1:22" x14ac:dyDescent="0.25">
      <c r="A343" s="2" t="s">
        <v>374</v>
      </c>
      <c r="B343" s="2" t="s">
        <v>369</v>
      </c>
      <c r="C343" s="59" t="s">
        <v>648</v>
      </c>
      <c r="E343" s="2">
        <v>-194</v>
      </c>
      <c r="F343" s="2">
        <v>-190</v>
      </c>
      <c r="G343" s="46">
        <v>-336</v>
      </c>
      <c r="H343" s="46">
        <v>-475</v>
      </c>
      <c r="I343">
        <v>-333.80399999999997</v>
      </c>
      <c r="J343">
        <v>-431.72300000000001</v>
      </c>
      <c r="K343" s="2">
        <f t="shared" si="15"/>
        <v>97.91900000000004</v>
      </c>
      <c r="L343" s="2" t="s">
        <v>5</v>
      </c>
      <c r="M343" s="2">
        <f>IF(TI19294_gegevens_monstervakken3[[#This Row],[Type]]="Smal",70,IF(TI19294_gegevens_monstervakken3[[#This Row],[Type]]="Breed",100,0))</f>
        <v>70</v>
      </c>
      <c r="N3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3" s="37">
        <f t="shared" si="16"/>
        <v>0</v>
      </c>
      <c r="P343" s="2">
        <v>712</v>
      </c>
      <c r="Q343" s="53">
        <v>0</v>
      </c>
      <c r="R343" s="4">
        <f t="shared" si="17"/>
        <v>0</v>
      </c>
      <c r="S343" s="2" t="s">
        <v>6</v>
      </c>
      <c r="T343" s="7"/>
      <c r="U343" s="2" t="s">
        <v>7</v>
      </c>
      <c r="V343" s="2" t="s">
        <v>8</v>
      </c>
    </row>
    <row r="344" spans="1:22" x14ac:dyDescent="0.25">
      <c r="A344" s="2" t="s">
        <v>375</v>
      </c>
      <c r="B344" s="2" t="s">
        <v>369</v>
      </c>
      <c r="C344" s="59" t="s">
        <v>648</v>
      </c>
      <c r="E344" s="2">
        <v>-194</v>
      </c>
      <c r="F344" s="2">
        <v>-190</v>
      </c>
      <c r="G344" s="46">
        <v>-305</v>
      </c>
      <c r="H344" s="46">
        <v>-445</v>
      </c>
      <c r="I344">
        <v>-311.92099999999999</v>
      </c>
      <c r="J344">
        <v>-416.32300000000004</v>
      </c>
      <c r="K344" s="2">
        <f t="shared" si="15"/>
        <v>104.40200000000004</v>
      </c>
      <c r="L344" s="2" t="s">
        <v>22</v>
      </c>
      <c r="M344" s="2">
        <f>IF(TI19294_gegevens_monstervakken3[[#This Row],[Type]]="Smal",70,IF(TI19294_gegevens_monstervakken3[[#This Row],[Type]]="Breed",100,0))</f>
        <v>100</v>
      </c>
      <c r="N3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44" s="37">
        <f t="shared" si="16"/>
        <v>0</v>
      </c>
      <c r="P344" s="2">
        <v>672</v>
      </c>
      <c r="Q344" s="53">
        <v>0</v>
      </c>
      <c r="R344" s="4">
        <f t="shared" si="17"/>
        <v>0</v>
      </c>
      <c r="S344" s="2" t="s">
        <v>6</v>
      </c>
      <c r="T344" s="7"/>
      <c r="U344" s="2" t="s">
        <v>7</v>
      </c>
      <c r="V344" s="2" t="s">
        <v>8</v>
      </c>
    </row>
    <row r="345" spans="1:22" x14ac:dyDescent="0.25">
      <c r="A345" s="2" t="s">
        <v>376</v>
      </c>
      <c r="B345" s="2" t="s">
        <v>369</v>
      </c>
      <c r="C345" s="59" t="s">
        <v>648</v>
      </c>
      <c r="E345" s="2">
        <v>-194</v>
      </c>
      <c r="F345" s="2">
        <v>-190</v>
      </c>
      <c r="G345" s="46">
        <v>-362</v>
      </c>
      <c r="H345" s="46">
        <v>-432</v>
      </c>
      <c r="I345">
        <v>-448.42899999999997</v>
      </c>
      <c r="J345">
        <v>-523.83899999999994</v>
      </c>
      <c r="K345" s="2">
        <f t="shared" si="15"/>
        <v>75.409999999999968</v>
      </c>
      <c r="L345" s="2" t="s">
        <v>22</v>
      </c>
      <c r="M345" s="2">
        <f>IF(TI19294_gegevens_monstervakken3[[#This Row],[Type]]="Smal",70,IF(TI19294_gegevens_monstervakken3[[#This Row],[Type]]="Breed",100,0))</f>
        <v>100</v>
      </c>
      <c r="N3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45" s="37">
        <f t="shared" si="16"/>
        <v>0</v>
      </c>
      <c r="P345" s="2">
        <v>890</v>
      </c>
      <c r="Q345" s="53">
        <v>0</v>
      </c>
      <c r="R345" s="4">
        <f t="shared" si="17"/>
        <v>0</v>
      </c>
      <c r="S345" s="2" t="s">
        <v>6</v>
      </c>
      <c r="T345" s="7"/>
      <c r="U345" s="2" t="s">
        <v>7</v>
      </c>
      <c r="V345" s="2" t="s">
        <v>8</v>
      </c>
    </row>
    <row r="346" spans="1:22" x14ac:dyDescent="0.25">
      <c r="A346" s="2" t="s">
        <v>377</v>
      </c>
      <c r="B346" s="2" t="s">
        <v>369</v>
      </c>
      <c r="C346" s="59" t="s">
        <v>648</v>
      </c>
      <c r="E346" s="2">
        <v>-194</v>
      </c>
      <c r="F346" s="2">
        <v>-190</v>
      </c>
      <c r="G346" s="46">
        <v>-332</v>
      </c>
      <c r="H346" s="46">
        <v>-397</v>
      </c>
      <c r="I346">
        <v>-341.26099999999997</v>
      </c>
      <c r="J346">
        <v>-440.96500000000003</v>
      </c>
      <c r="K346" s="2">
        <f t="shared" si="15"/>
        <v>99.704000000000065</v>
      </c>
      <c r="L346" s="2" t="s">
        <v>5</v>
      </c>
      <c r="M346" s="2">
        <f>IF(TI19294_gegevens_monstervakken3[[#This Row],[Type]]="Smal",70,IF(TI19294_gegevens_monstervakken3[[#This Row],[Type]]="Breed",100,0))</f>
        <v>70</v>
      </c>
      <c r="N34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6" s="37">
        <f t="shared" si="16"/>
        <v>0</v>
      </c>
      <c r="P346" s="2">
        <v>381</v>
      </c>
      <c r="Q346" s="53">
        <v>0</v>
      </c>
      <c r="R346" s="4">
        <f t="shared" si="17"/>
        <v>0</v>
      </c>
      <c r="S346" s="2" t="s">
        <v>6</v>
      </c>
      <c r="T346" s="7"/>
      <c r="U346" s="2" t="s">
        <v>7</v>
      </c>
      <c r="V346" s="2" t="s">
        <v>8</v>
      </c>
    </row>
    <row r="347" spans="1:22" x14ac:dyDescent="0.25">
      <c r="A347" s="2" t="s">
        <v>378</v>
      </c>
      <c r="B347" s="2" t="s">
        <v>369</v>
      </c>
      <c r="C347" s="59" t="s">
        <v>648</v>
      </c>
      <c r="E347" s="2">
        <v>-194</v>
      </c>
      <c r="F347" s="2">
        <v>-190</v>
      </c>
      <c r="G347" s="46">
        <v>-308</v>
      </c>
      <c r="H347" s="46">
        <v>-379</v>
      </c>
      <c r="I347">
        <v>-280.09899999999999</v>
      </c>
      <c r="J347">
        <v>-416.685</v>
      </c>
      <c r="K347" s="2">
        <f t="shared" si="15"/>
        <v>136.58600000000001</v>
      </c>
      <c r="L347" s="2" t="s">
        <v>5</v>
      </c>
      <c r="M347" s="2">
        <f>IF(TI19294_gegevens_monstervakken3[[#This Row],[Type]]="Smal",70,IF(TI19294_gegevens_monstervakken3[[#This Row],[Type]]="Breed",100,0))</f>
        <v>70</v>
      </c>
      <c r="N3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7" s="37">
        <f t="shared" si="16"/>
        <v>0</v>
      </c>
      <c r="P347" s="2">
        <v>287</v>
      </c>
      <c r="Q347" s="53">
        <v>0</v>
      </c>
      <c r="R347" s="4">
        <f t="shared" si="17"/>
        <v>0</v>
      </c>
      <c r="S347" s="2" t="s">
        <v>6</v>
      </c>
      <c r="T347" s="7"/>
      <c r="U347" s="2" t="s">
        <v>7</v>
      </c>
      <c r="V347" s="2" t="s">
        <v>8</v>
      </c>
    </row>
    <row r="348" spans="1:22" x14ac:dyDescent="0.25">
      <c r="A348" s="2" t="s">
        <v>379</v>
      </c>
      <c r="B348" s="2" t="s">
        <v>380</v>
      </c>
      <c r="C348" s="7" t="s">
        <v>648</v>
      </c>
      <c r="E348" s="2">
        <v>-194</v>
      </c>
      <c r="F348" s="2">
        <v>-190</v>
      </c>
      <c r="G348" s="46">
        <v>-280</v>
      </c>
      <c r="H348" s="46">
        <v>-408</v>
      </c>
      <c r="I348">
        <v>-324.02799999999996</v>
      </c>
      <c r="J348">
        <v>-365.61400000000003</v>
      </c>
      <c r="K348" s="2">
        <f t="shared" si="15"/>
        <v>41.58600000000007</v>
      </c>
      <c r="L348" s="2" t="s">
        <v>5</v>
      </c>
      <c r="M348" s="2">
        <f>IF(TI19294_gegevens_monstervakken3[[#This Row],[Type]]="Smal",70,IF(TI19294_gegevens_monstervakken3[[#This Row],[Type]]="Breed",100,0))</f>
        <v>70</v>
      </c>
      <c r="N34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48" s="37">
        <f t="shared" si="16"/>
        <v>0</v>
      </c>
      <c r="P348" s="2">
        <v>919</v>
      </c>
      <c r="Q348" s="53">
        <v>0</v>
      </c>
      <c r="R348" s="4">
        <f t="shared" si="17"/>
        <v>0</v>
      </c>
      <c r="S348" s="2" t="s">
        <v>6</v>
      </c>
      <c r="T348" s="7"/>
      <c r="U348" s="2" t="s">
        <v>7</v>
      </c>
      <c r="V348" s="2" t="s">
        <v>8</v>
      </c>
    </row>
    <row r="349" spans="1:22" x14ac:dyDescent="0.25">
      <c r="A349" s="2" t="s">
        <v>381</v>
      </c>
      <c r="B349" s="2" t="s">
        <v>380</v>
      </c>
      <c r="E349" s="2">
        <v>-194</v>
      </c>
      <c r="F349" s="2">
        <v>-190</v>
      </c>
      <c r="G349" s="46">
        <v>-297</v>
      </c>
      <c r="H349" s="46">
        <v>-432</v>
      </c>
      <c r="I349">
        <v>-328.20299999999997</v>
      </c>
      <c r="J349">
        <v>-408.80599999999998</v>
      </c>
      <c r="K349" s="2">
        <f t="shared" si="15"/>
        <v>80.603000000000009</v>
      </c>
      <c r="L349" s="2" t="s">
        <v>22</v>
      </c>
      <c r="M349" s="2">
        <f>IF(TI19294_gegevens_monstervakken3[[#This Row],[Type]]="Smal",70,IF(TI19294_gegevens_monstervakken3[[#This Row],[Type]]="Breed",100,0))</f>
        <v>100</v>
      </c>
      <c r="N34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49" s="37">
        <f t="shared" si="16"/>
        <v>0</v>
      </c>
      <c r="P349" s="2">
        <v>1807</v>
      </c>
      <c r="Q349" s="53">
        <v>0</v>
      </c>
      <c r="R349" s="4">
        <f t="shared" si="17"/>
        <v>0</v>
      </c>
      <c r="S349" s="2" t="s">
        <v>6</v>
      </c>
      <c r="T349" s="7"/>
      <c r="U349" s="2" t="s">
        <v>7</v>
      </c>
      <c r="V349" s="2" t="s">
        <v>8</v>
      </c>
    </row>
    <row r="350" spans="1:22" x14ac:dyDescent="0.25">
      <c r="A350" s="2" t="s">
        <v>382</v>
      </c>
      <c r="B350" s="2" t="s">
        <v>380</v>
      </c>
      <c r="E350" s="2">
        <v>-194</v>
      </c>
      <c r="F350" s="2">
        <v>-190</v>
      </c>
      <c r="G350" s="46">
        <v>-298</v>
      </c>
      <c r="H350" s="46">
        <v>-372</v>
      </c>
      <c r="I350">
        <v>-288.52099999999996</v>
      </c>
      <c r="J350">
        <v>-412.86099999999999</v>
      </c>
      <c r="K350" s="2">
        <f t="shared" si="15"/>
        <v>124.34000000000003</v>
      </c>
      <c r="L350" s="2" t="s">
        <v>22</v>
      </c>
      <c r="M350" s="2">
        <f>IF(TI19294_gegevens_monstervakken3[[#This Row],[Type]]="Smal",70,IF(TI19294_gegevens_monstervakken3[[#This Row],[Type]]="Breed",100,0))</f>
        <v>100</v>
      </c>
      <c r="N35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0" s="37">
        <f t="shared" si="16"/>
        <v>1.4790000000000419E-2</v>
      </c>
      <c r="P350" s="2">
        <v>1996</v>
      </c>
      <c r="Q350" s="53">
        <v>0</v>
      </c>
      <c r="R350" s="4">
        <f t="shared" si="17"/>
        <v>29.520840000000838</v>
      </c>
      <c r="S350" s="2" t="s">
        <v>6</v>
      </c>
      <c r="T350" s="7"/>
      <c r="U350" s="2" t="s">
        <v>7</v>
      </c>
      <c r="V350" s="2" t="s">
        <v>8</v>
      </c>
    </row>
    <row r="351" spans="1:22" x14ac:dyDescent="0.25">
      <c r="A351" s="2" t="s">
        <v>383</v>
      </c>
      <c r="B351" s="2" t="s">
        <v>380</v>
      </c>
      <c r="E351" s="2">
        <v>-194</v>
      </c>
      <c r="F351" s="2">
        <v>-190</v>
      </c>
      <c r="G351" s="46">
        <v>-320</v>
      </c>
      <c r="H351" s="46">
        <v>-357</v>
      </c>
      <c r="I351">
        <v>-396.23</v>
      </c>
      <c r="J351">
        <v>-472.76600000000002</v>
      </c>
      <c r="K351" s="2">
        <f t="shared" si="15"/>
        <v>76.536000000000001</v>
      </c>
      <c r="L351" s="2" t="s">
        <v>22</v>
      </c>
      <c r="M351" s="2">
        <f>IF(TI19294_gegevens_monstervakken3[[#This Row],[Type]]="Smal",70,IF(TI19294_gegevens_monstervakken3[[#This Row],[Type]]="Breed",100,0))</f>
        <v>100</v>
      </c>
      <c r="N3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1" s="37">
        <f t="shared" si="16"/>
        <v>0</v>
      </c>
      <c r="P351" s="2">
        <v>1691</v>
      </c>
      <c r="Q351" s="53">
        <v>0</v>
      </c>
      <c r="R351" s="4">
        <f t="shared" si="17"/>
        <v>0</v>
      </c>
      <c r="S351" s="2" t="s">
        <v>6</v>
      </c>
      <c r="T351" s="7"/>
      <c r="U351" s="2" t="s">
        <v>7</v>
      </c>
      <c r="V351" s="2" t="s">
        <v>8</v>
      </c>
    </row>
    <row r="352" spans="1:22" x14ac:dyDescent="0.25">
      <c r="A352" s="2" t="s">
        <v>384</v>
      </c>
      <c r="B352" s="2" t="s">
        <v>380</v>
      </c>
      <c r="E352" s="2">
        <v>-194</v>
      </c>
      <c r="F352" s="2">
        <v>-190</v>
      </c>
      <c r="G352" s="46">
        <v>-302</v>
      </c>
      <c r="H352" s="46">
        <v>-394</v>
      </c>
      <c r="I352">
        <v>-361.15199999999999</v>
      </c>
      <c r="J352">
        <v>-457.82800000000003</v>
      </c>
      <c r="K352" s="2">
        <f t="shared" si="15"/>
        <v>96.676000000000045</v>
      </c>
      <c r="L352" s="2" t="s">
        <v>22</v>
      </c>
      <c r="M352" s="2">
        <f>IF(TI19294_gegevens_monstervakken3[[#This Row],[Type]]="Smal",70,IF(TI19294_gegevens_monstervakken3[[#This Row],[Type]]="Breed",100,0))</f>
        <v>100</v>
      </c>
      <c r="N35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2" s="37">
        <f t="shared" si="16"/>
        <v>0</v>
      </c>
      <c r="P352" s="2">
        <v>1370</v>
      </c>
      <c r="Q352" s="53">
        <v>0</v>
      </c>
      <c r="R352" s="4">
        <f t="shared" si="17"/>
        <v>0</v>
      </c>
      <c r="S352" s="2" t="s">
        <v>6</v>
      </c>
      <c r="T352" s="7"/>
      <c r="U352" s="2" t="s">
        <v>7</v>
      </c>
      <c r="V352" s="2" t="s">
        <v>8</v>
      </c>
    </row>
    <row r="353" spans="1:22" x14ac:dyDescent="0.25">
      <c r="A353" s="2" t="s">
        <v>385</v>
      </c>
      <c r="B353" s="2" t="s">
        <v>380</v>
      </c>
      <c r="E353" s="2">
        <v>-194</v>
      </c>
      <c r="F353" s="2">
        <v>-190</v>
      </c>
      <c r="G353" s="46">
        <v>-305</v>
      </c>
      <c r="H353" s="46">
        <v>-384</v>
      </c>
      <c r="I353">
        <v>-346.76800000000003</v>
      </c>
      <c r="J353">
        <v>-465.86600000000004</v>
      </c>
      <c r="K353" s="2">
        <f t="shared" si="15"/>
        <v>119.09800000000001</v>
      </c>
      <c r="L353" s="2" t="s">
        <v>22</v>
      </c>
      <c r="M353" s="2">
        <f>IF(TI19294_gegevens_monstervakken3[[#This Row],[Type]]="Smal",70,IF(TI19294_gegevens_monstervakken3[[#This Row],[Type]]="Breed",100,0))</f>
        <v>100</v>
      </c>
      <c r="N35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3" s="37">
        <f t="shared" si="16"/>
        <v>0</v>
      </c>
      <c r="P353" s="2">
        <v>1606</v>
      </c>
      <c r="Q353" s="53">
        <v>0</v>
      </c>
      <c r="R353" s="4">
        <f t="shared" si="17"/>
        <v>0</v>
      </c>
      <c r="S353" s="2" t="s">
        <v>6</v>
      </c>
      <c r="T353" s="7"/>
      <c r="U353" s="2" t="s">
        <v>7</v>
      </c>
      <c r="V353" s="2" t="s">
        <v>8</v>
      </c>
    </row>
    <row r="354" spans="1:22" x14ac:dyDescent="0.25">
      <c r="A354" s="2" t="s">
        <v>386</v>
      </c>
      <c r="B354" s="2" t="s">
        <v>380</v>
      </c>
      <c r="E354" s="2">
        <v>-194</v>
      </c>
      <c r="F354" s="2">
        <v>-190</v>
      </c>
      <c r="G354" s="46">
        <v>-299</v>
      </c>
      <c r="H354" s="46">
        <v>-409</v>
      </c>
      <c r="I354">
        <v>-345.625</v>
      </c>
      <c r="J354">
        <v>-430.71599999999995</v>
      </c>
      <c r="K354" s="2">
        <f t="shared" si="15"/>
        <v>85.090999999999951</v>
      </c>
      <c r="L354" s="2" t="s">
        <v>22</v>
      </c>
      <c r="M354" s="2">
        <f>IF(TI19294_gegevens_monstervakken3[[#This Row],[Type]]="Smal",70,IF(TI19294_gegevens_monstervakken3[[#This Row],[Type]]="Breed",100,0))</f>
        <v>100</v>
      </c>
      <c r="N3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4" s="37">
        <f t="shared" si="16"/>
        <v>0</v>
      </c>
      <c r="P354" s="2">
        <v>1512</v>
      </c>
      <c r="Q354" s="53">
        <v>0</v>
      </c>
      <c r="R354" s="4">
        <f t="shared" si="17"/>
        <v>0</v>
      </c>
      <c r="S354" s="2" t="s">
        <v>6</v>
      </c>
      <c r="T354" s="7"/>
      <c r="U354" s="2" t="s">
        <v>7</v>
      </c>
      <c r="V354" s="2" t="s">
        <v>8</v>
      </c>
    </row>
    <row r="355" spans="1:22" x14ac:dyDescent="0.25">
      <c r="A355" s="2" t="s">
        <v>387</v>
      </c>
      <c r="B355" s="2" t="s">
        <v>380</v>
      </c>
      <c r="E355" s="2">
        <v>-194</v>
      </c>
      <c r="F355" s="2">
        <v>-190</v>
      </c>
      <c r="G355" s="46">
        <v>-291</v>
      </c>
      <c r="H355" s="46">
        <v>-372</v>
      </c>
      <c r="I355">
        <v>-314.685</v>
      </c>
      <c r="J355">
        <v>-377.72300000000001</v>
      </c>
      <c r="K355" s="2">
        <f t="shared" si="15"/>
        <v>63.038000000000011</v>
      </c>
      <c r="L355" s="2" t="s">
        <v>22</v>
      </c>
      <c r="M355" s="2">
        <f>IF(TI19294_gegevens_monstervakken3[[#This Row],[Type]]="Smal",70,IF(TI19294_gegevens_monstervakken3[[#This Row],[Type]]="Breed",100,0))</f>
        <v>100</v>
      </c>
      <c r="N3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55" s="37">
        <f t="shared" si="16"/>
        <v>0</v>
      </c>
      <c r="P355" s="2">
        <v>1447</v>
      </c>
      <c r="Q355" s="53">
        <v>0</v>
      </c>
      <c r="R355" s="4">
        <f t="shared" si="17"/>
        <v>0</v>
      </c>
      <c r="S355" s="2" t="s">
        <v>6</v>
      </c>
      <c r="T355" s="7"/>
      <c r="U355" s="2" t="s">
        <v>7</v>
      </c>
      <c r="V355" s="2" t="s">
        <v>8</v>
      </c>
    </row>
    <row r="356" spans="1:22" x14ac:dyDescent="0.25">
      <c r="A356" s="2" t="s">
        <v>388</v>
      </c>
      <c r="B356" s="2" t="s">
        <v>380</v>
      </c>
      <c r="C356" s="59" t="s">
        <v>649</v>
      </c>
      <c r="E356" s="2">
        <v>-194</v>
      </c>
      <c r="F356" s="2">
        <v>-190</v>
      </c>
      <c r="G356" s="46">
        <v>-281</v>
      </c>
      <c r="H356" s="46">
        <v>-415</v>
      </c>
      <c r="I356">
        <v>-253.38400000000001</v>
      </c>
      <c r="J356">
        <v>-373.78300000000002</v>
      </c>
      <c r="K356" s="2">
        <f t="shared" si="15"/>
        <v>120.399</v>
      </c>
      <c r="L356" s="2" t="s">
        <v>5</v>
      </c>
      <c r="M356" s="2">
        <f>IF(TI19294_gegevens_monstervakken3[[#This Row],[Type]]="Smal",70,IF(TI19294_gegevens_monstervakken3[[#This Row],[Type]]="Breed",100,0))</f>
        <v>70</v>
      </c>
      <c r="N35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56" s="37">
        <f t="shared" si="16"/>
        <v>6.6159999999999858E-2</v>
      </c>
      <c r="P356" s="2">
        <f>473/2</f>
        <v>236.5</v>
      </c>
      <c r="Q356" s="53">
        <v>0</v>
      </c>
      <c r="R356" s="4">
        <f t="shared" si="17"/>
        <v>15.646839999999967</v>
      </c>
      <c r="S356" s="2" t="s">
        <v>6</v>
      </c>
      <c r="T356" s="7"/>
      <c r="U356" s="2" t="s">
        <v>7</v>
      </c>
      <c r="V356" s="2" t="s">
        <v>8</v>
      </c>
    </row>
    <row r="357" spans="1:22" x14ac:dyDescent="0.25">
      <c r="A357" s="2" t="s">
        <v>389</v>
      </c>
      <c r="B357" s="2" t="s">
        <v>380</v>
      </c>
      <c r="C357" s="7" t="s">
        <v>648</v>
      </c>
      <c r="E357" s="2">
        <v>-194</v>
      </c>
      <c r="F357" s="2">
        <v>-190</v>
      </c>
      <c r="G357" s="46">
        <v>-276</v>
      </c>
      <c r="H357" s="46">
        <v>-376</v>
      </c>
      <c r="I357">
        <v>-293.31299999999999</v>
      </c>
      <c r="J357">
        <v>-329.726</v>
      </c>
      <c r="K357" s="2">
        <f t="shared" si="15"/>
        <v>36.413000000000011</v>
      </c>
      <c r="L357" s="2" t="s">
        <v>5</v>
      </c>
      <c r="M357" s="2">
        <f>IF(TI19294_gegevens_monstervakken3[[#This Row],[Type]]="Smal",70,IF(TI19294_gegevens_monstervakken3[[#This Row],[Type]]="Breed",100,0))</f>
        <v>70</v>
      </c>
      <c r="N35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57" s="37">
        <f t="shared" si="16"/>
        <v>0</v>
      </c>
      <c r="P357" s="2">
        <v>298</v>
      </c>
      <c r="Q357" s="53">
        <v>0</v>
      </c>
      <c r="R357" s="4">
        <f t="shared" si="17"/>
        <v>0</v>
      </c>
      <c r="S357" s="2" t="s">
        <v>6</v>
      </c>
      <c r="T357" s="7"/>
      <c r="U357" s="2" t="s">
        <v>7</v>
      </c>
      <c r="V357" s="2" t="s">
        <v>8</v>
      </c>
    </row>
    <row r="358" spans="1:22" x14ac:dyDescent="0.25">
      <c r="A358" s="2" t="s">
        <v>390</v>
      </c>
      <c r="B358" s="2" t="s">
        <v>391</v>
      </c>
      <c r="E358" s="2">
        <v>-194</v>
      </c>
      <c r="F358" s="2">
        <v>-190</v>
      </c>
      <c r="G358" s="46">
        <v>-329</v>
      </c>
      <c r="H358" s="46">
        <v>-402</v>
      </c>
      <c r="I358">
        <v>-316.642</v>
      </c>
      <c r="J358">
        <v>-419.13900000000001</v>
      </c>
      <c r="K358" s="2">
        <f t="shared" si="15"/>
        <v>102.49700000000001</v>
      </c>
      <c r="L358" s="2" t="s">
        <v>5</v>
      </c>
      <c r="M358" s="2">
        <f>IF(TI19294_gegevens_monstervakken3[[#This Row],[Type]]="Smal",70,IF(TI19294_gegevens_monstervakken3[[#This Row],[Type]]="Breed",100,0))</f>
        <v>70</v>
      </c>
      <c r="N35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58" s="37">
        <f t="shared" si="16"/>
        <v>0</v>
      </c>
      <c r="P358" s="2">
        <v>569</v>
      </c>
      <c r="Q358" s="53">
        <v>0</v>
      </c>
      <c r="R358" s="4">
        <f t="shared" si="17"/>
        <v>0</v>
      </c>
      <c r="S358" s="2" t="s">
        <v>6</v>
      </c>
      <c r="T358" s="7"/>
      <c r="U358" s="2" t="s">
        <v>7</v>
      </c>
      <c r="V358" s="2" t="s">
        <v>8</v>
      </c>
    </row>
    <row r="359" spans="1:22" x14ac:dyDescent="0.25">
      <c r="A359" s="2" t="s">
        <v>392</v>
      </c>
      <c r="B359" s="2" t="s">
        <v>391</v>
      </c>
      <c r="E359" s="2">
        <v>-194</v>
      </c>
      <c r="F359" s="2">
        <v>-190</v>
      </c>
      <c r="G359" s="46">
        <v>-246</v>
      </c>
      <c r="H359" s="46">
        <v>-362</v>
      </c>
      <c r="I359">
        <v>-253.45399999999998</v>
      </c>
      <c r="J359">
        <v>-344.72299999999996</v>
      </c>
      <c r="K359" s="2">
        <f t="shared" si="15"/>
        <v>91.268999999999977</v>
      </c>
      <c r="L359" s="2" t="s">
        <v>5</v>
      </c>
      <c r="M359" s="2">
        <f>IF(TI19294_gegevens_monstervakken3[[#This Row],[Type]]="Smal",70,IF(TI19294_gegevens_monstervakken3[[#This Row],[Type]]="Breed",100,0))</f>
        <v>70</v>
      </c>
      <c r="N3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59" s="37">
        <f t="shared" si="16"/>
        <v>6.5460000000000212E-2</v>
      </c>
      <c r="P359" s="2">
        <v>416</v>
      </c>
      <c r="Q359" s="53">
        <v>58.240000000000009</v>
      </c>
      <c r="R359" s="4">
        <f t="shared" si="17"/>
        <v>27.231360000000087</v>
      </c>
      <c r="S359" s="2" t="s">
        <v>6</v>
      </c>
      <c r="T359" s="7"/>
      <c r="U359" s="2" t="s">
        <v>7</v>
      </c>
      <c r="V359" s="2" t="s">
        <v>8</v>
      </c>
    </row>
    <row r="360" spans="1:22" x14ac:dyDescent="0.25">
      <c r="A360" s="2" t="s">
        <v>393</v>
      </c>
      <c r="B360" s="2" t="s">
        <v>391</v>
      </c>
      <c r="E360" s="2">
        <v>-194</v>
      </c>
      <c r="F360" s="2">
        <v>-190</v>
      </c>
      <c r="G360" s="46">
        <v>-230</v>
      </c>
      <c r="H360" s="46">
        <v>-358</v>
      </c>
      <c r="I360">
        <v>-236.19800000000001</v>
      </c>
      <c r="J360">
        <v>-317.39999999999998</v>
      </c>
      <c r="K360" s="2">
        <f t="shared" si="15"/>
        <v>81.20199999999997</v>
      </c>
      <c r="L360" s="2" t="s">
        <v>5</v>
      </c>
      <c r="M360" s="2">
        <f>IF(TI19294_gegevens_monstervakken3[[#This Row],[Type]]="Smal",70,IF(TI19294_gegevens_monstervakken3[[#This Row],[Type]]="Breed",100,0))</f>
        <v>70</v>
      </c>
      <c r="N36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0" s="37">
        <f t="shared" si="16"/>
        <v>0.23801999999999993</v>
      </c>
      <c r="P360" s="2">
        <v>343</v>
      </c>
      <c r="Q360" s="53">
        <v>102.89999999999999</v>
      </c>
      <c r="R360" s="4">
        <f t="shared" si="17"/>
        <v>81.640859999999975</v>
      </c>
      <c r="S360" s="2" t="s">
        <v>6</v>
      </c>
      <c r="T360" s="7"/>
      <c r="U360" s="2" t="s">
        <v>7</v>
      </c>
      <c r="V360" s="2" t="s">
        <v>8</v>
      </c>
    </row>
    <row r="361" spans="1:22" x14ac:dyDescent="0.25">
      <c r="A361" s="2" t="s">
        <v>394</v>
      </c>
      <c r="B361" s="2" t="s">
        <v>391</v>
      </c>
      <c r="E361" s="2">
        <v>-194</v>
      </c>
      <c r="F361" s="2">
        <v>-190</v>
      </c>
      <c r="G361" s="46">
        <v>-221</v>
      </c>
      <c r="H361" s="46">
        <v>-344</v>
      </c>
      <c r="I361">
        <v>-204.99999999999997</v>
      </c>
      <c r="J361">
        <v>-321.34299999999996</v>
      </c>
      <c r="K361" s="2">
        <f t="shared" si="15"/>
        <v>116.34299999999999</v>
      </c>
      <c r="L361" s="2" t="s">
        <v>5</v>
      </c>
      <c r="M361" s="2">
        <f>IF(TI19294_gegevens_monstervakken3[[#This Row],[Type]]="Smal",70,IF(TI19294_gegevens_monstervakken3[[#This Row],[Type]]="Breed",100,0))</f>
        <v>70</v>
      </c>
      <c r="N36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1" s="37">
        <f t="shared" si="16"/>
        <v>0.55000000000000027</v>
      </c>
      <c r="P361" s="2">
        <v>282</v>
      </c>
      <c r="Q361" s="53">
        <v>109.98</v>
      </c>
      <c r="R361" s="4">
        <f t="shared" si="17"/>
        <v>155.10000000000008</v>
      </c>
      <c r="S361" s="2" t="s">
        <v>6</v>
      </c>
      <c r="T361" s="7"/>
      <c r="U361" s="2" t="s">
        <v>7</v>
      </c>
      <c r="V361" s="2" t="s">
        <v>8</v>
      </c>
    </row>
    <row r="362" spans="1:22" x14ac:dyDescent="0.25">
      <c r="A362" s="2" t="s">
        <v>395</v>
      </c>
      <c r="B362" s="2" t="s">
        <v>391</v>
      </c>
      <c r="E362" s="2">
        <v>-194</v>
      </c>
      <c r="F362" s="2">
        <v>-190</v>
      </c>
      <c r="G362" s="46">
        <v>-219</v>
      </c>
      <c r="H362" s="46">
        <v>-338</v>
      </c>
      <c r="I362">
        <v>-205</v>
      </c>
      <c r="J362">
        <v>-325.34000000000003</v>
      </c>
      <c r="K362" s="2">
        <f t="shared" si="15"/>
        <v>120.34000000000003</v>
      </c>
      <c r="L362" s="2" t="s">
        <v>5</v>
      </c>
      <c r="M362" s="2">
        <f>IF(TI19294_gegevens_monstervakken3[[#This Row],[Type]]="Smal",70,IF(TI19294_gegevens_monstervakken3[[#This Row],[Type]]="Breed",100,0))</f>
        <v>70</v>
      </c>
      <c r="N3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2" s="37">
        <f t="shared" si="16"/>
        <v>0.55000000000000004</v>
      </c>
      <c r="P362" s="2">
        <v>225</v>
      </c>
      <c r="Q362" s="53">
        <v>92.25</v>
      </c>
      <c r="R362" s="4">
        <f t="shared" si="17"/>
        <v>123.75000000000001</v>
      </c>
      <c r="S362" s="2" t="s">
        <v>6</v>
      </c>
      <c r="T362" s="7"/>
      <c r="U362" s="2" t="s">
        <v>7</v>
      </c>
      <c r="V362" s="2" t="s">
        <v>8</v>
      </c>
    </row>
    <row r="363" spans="1:22" x14ac:dyDescent="0.25">
      <c r="A363" s="2" t="s">
        <v>396</v>
      </c>
      <c r="B363" s="2" t="s">
        <v>391</v>
      </c>
      <c r="E363" s="2">
        <v>-194</v>
      </c>
      <c r="F363" s="2">
        <v>-190</v>
      </c>
      <c r="G363" s="46">
        <v>-271</v>
      </c>
      <c r="H363" s="46">
        <v>-364</v>
      </c>
      <c r="I363">
        <v>-276.65600000000001</v>
      </c>
      <c r="J363">
        <v>-309.03900000000004</v>
      </c>
      <c r="K363" s="2">
        <f t="shared" si="15"/>
        <v>32.383000000000038</v>
      </c>
      <c r="L363" s="2" t="s">
        <v>5</v>
      </c>
      <c r="M363" s="2">
        <f>IF(TI19294_gegevens_monstervakken3[[#This Row],[Type]]="Smal",70,IF(TI19294_gegevens_monstervakken3[[#This Row],[Type]]="Breed",100,0))</f>
        <v>70</v>
      </c>
      <c r="N36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3" s="37">
        <f t="shared" si="16"/>
        <v>0</v>
      </c>
      <c r="P363" s="2">
        <v>503</v>
      </c>
      <c r="Q363" s="53">
        <v>0</v>
      </c>
      <c r="R363" s="4">
        <f t="shared" si="17"/>
        <v>0</v>
      </c>
      <c r="S363" s="2" t="s">
        <v>6</v>
      </c>
      <c r="T363" s="7"/>
      <c r="U363" s="2" t="s">
        <v>7</v>
      </c>
      <c r="V363" s="2" t="s">
        <v>8</v>
      </c>
    </row>
    <row r="364" spans="1:22" x14ac:dyDescent="0.25">
      <c r="A364" s="2" t="s">
        <v>397</v>
      </c>
      <c r="B364" s="2" t="s">
        <v>391</v>
      </c>
      <c r="E364" s="2">
        <v>-194</v>
      </c>
      <c r="F364" s="2">
        <v>-190</v>
      </c>
      <c r="G364" s="46">
        <v>-232</v>
      </c>
      <c r="H364" s="46">
        <v>-369</v>
      </c>
      <c r="I364">
        <v>-224.613</v>
      </c>
      <c r="J364">
        <v>-309.29899999999998</v>
      </c>
      <c r="K364" s="2">
        <f t="shared" si="15"/>
        <v>84.685999999999979</v>
      </c>
      <c r="L364" s="2" t="s">
        <v>5</v>
      </c>
      <c r="M364" s="2">
        <f>IF(TI19294_gegevens_monstervakken3[[#This Row],[Type]]="Smal",70,IF(TI19294_gegevens_monstervakken3[[#This Row],[Type]]="Breed",100,0))</f>
        <v>70</v>
      </c>
      <c r="N36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4" s="37">
        <f t="shared" si="16"/>
        <v>0.35387000000000002</v>
      </c>
      <c r="P364" s="2">
        <v>333</v>
      </c>
      <c r="Q364" s="53">
        <v>93.240000000000009</v>
      </c>
      <c r="R364" s="4">
        <f t="shared" si="17"/>
        <v>117.83871000000001</v>
      </c>
      <c r="S364" s="2" t="s">
        <v>6</v>
      </c>
      <c r="T364" s="7"/>
      <c r="U364" s="2" t="s">
        <v>7</v>
      </c>
      <c r="V364" s="2" t="s">
        <v>8</v>
      </c>
    </row>
    <row r="365" spans="1:22" x14ac:dyDescent="0.25">
      <c r="A365" s="2" t="s">
        <v>398</v>
      </c>
      <c r="B365" s="2" t="s">
        <v>391</v>
      </c>
      <c r="E365" s="2">
        <v>-194</v>
      </c>
      <c r="F365" s="2">
        <v>-190</v>
      </c>
      <c r="G365" s="46">
        <v>-265</v>
      </c>
      <c r="H365" s="46">
        <v>-352</v>
      </c>
      <c r="I365">
        <v>-309.78399999999999</v>
      </c>
      <c r="J365">
        <v>-398.404</v>
      </c>
      <c r="K365" s="2">
        <f t="shared" si="15"/>
        <v>88.62</v>
      </c>
      <c r="L365" s="2" t="s">
        <v>5</v>
      </c>
      <c r="M365" s="2">
        <f>IF(TI19294_gegevens_monstervakken3[[#This Row],[Type]]="Smal",70,IF(TI19294_gegevens_monstervakken3[[#This Row],[Type]]="Breed",100,0))</f>
        <v>70</v>
      </c>
      <c r="N3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5" s="37">
        <f t="shared" si="16"/>
        <v>0</v>
      </c>
      <c r="P365" s="2">
        <v>503</v>
      </c>
      <c r="Q365" s="53">
        <v>0</v>
      </c>
      <c r="R365" s="4">
        <f t="shared" si="17"/>
        <v>0</v>
      </c>
      <c r="S365" s="2" t="s">
        <v>6</v>
      </c>
      <c r="T365" s="7"/>
      <c r="U365" s="2" t="s">
        <v>7</v>
      </c>
      <c r="V365" s="2" t="s">
        <v>8</v>
      </c>
    </row>
    <row r="366" spans="1:22" x14ac:dyDescent="0.25">
      <c r="A366" s="2" t="s">
        <v>399</v>
      </c>
      <c r="B366" s="2" t="s">
        <v>391</v>
      </c>
      <c r="E366" s="2">
        <v>-194</v>
      </c>
      <c r="F366" s="2">
        <v>-190</v>
      </c>
      <c r="G366" s="46">
        <v>-264</v>
      </c>
      <c r="H366" s="46">
        <v>-380</v>
      </c>
      <c r="I366">
        <v>-268.577</v>
      </c>
      <c r="J366">
        <v>-342.952</v>
      </c>
      <c r="K366" s="2">
        <f t="shared" si="15"/>
        <v>74.375</v>
      </c>
      <c r="L366" s="2" t="s">
        <v>5</v>
      </c>
      <c r="M366" s="2">
        <f>IF(TI19294_gegevens_monstervakken3[[#This Row],[Type]]="Smal",70,IF(TI19294_gegevens_monstervakken3[[#This Row],[Type]]="Breed",100,0))</f>
        <v>70</v>
      </c>
      <c r="N3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6" s="37">
        <f t="shared" si="16"/>
        <v>0</v>
      </c>
      <c r="P366" s="2">
        <v>489</v>
      </c>
      <c r="Q366" s="53">
        <v>0</v>
      </c>
      <c r="R366" s="4">
        <f t="shared" si="17"/>
        <v>0</v>
      </c>
      <c r="S366" s="2" t="s">
        <v>6</v>
      </c>
      <c r="T366" s="7"/>
      <c r="U366" s="2" t="s">
        <v>7</v>
      </c>
      <c r="V366" s="2" t="s">
        <v>8</v>
      </c>
    </row>
    <row r="367" spans="1:22" x14ac:dyDescent="0.25">
      <c r="A367" s="2" t="s">
        <v>400</v>
      </c>
      <c r="B367" s="2" t="s">
        <v>391</v>
      </c>
      <c r="E367" s="2">
        <v>-194</v>
      </c>
      <c r="F367" s="2">
        <v>-190</v>
      </c>
      <c r="G367" s="46">
        <v>-217</v>
      </c>
      <c r="H367" s="46">
        <v>-359</v>
      </c>
      <c r="I367">
        <v>-204.99999999999997</v>
      </c>
      <c r="J367">
        <v>-289.39599999999996</v>
      </c>
      <c r="K367" s="2">
        <f t="shared" si="15"/>
        <v>84.395999999999987</v>
      </c>
      <c r="L367" s="2" t="s">
        <v>5</v>
      </c>
      <c r="M367" s="2">
        <f>IF(TI19294_gegevens_monstervakken3[[#This Row],[Type]]="Smal",70,IF(TI19294_gegevens_monstervakken3[[#This Row],[Type]]="Breed",100,0))</f>
        <v>70</v>
      </c>
      <c r="N36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7" s="37">
        <f t="shared" si="16"/>
        <v>0.55000000000000027</v>
      </c>
      <c r="P367" s="2">
        <v>297</v>
      </c>
      <c r="Q367" s="53">
        <v>127.71</v>
      </c>
      <c r="R367" s="4">
        <f t="shared" si="17"/>
        <v>163.35000000000008</v>
      </c>
      <c r="S367" s="2" t="s">
        <v>6</v>
      </c>
      <c r="T367" s="7"/>
      <c r="U367" s="2" t="s">
        <v>7</v>
      </c>
      <c r="V367" s="2" t="s">
        <v>8</v>
      </c>
    </row>
    <row r="368" spans="1:22" x14ac:dyDescent="0.25">
      <c r="A368" s="2" t="s">
        <v>401</v>
      </c>
      <c r="B368" s="2" t="s">
        <v>402</v>
      </c>
      <c r="C368" s="60" t="s">
        <v>648</v>
      </c>
      <c r="E368" s="2">
        <v>-194</v>
      </c>
      <c r="F368" s="2">
        <v>-190</v>
      </c>
      <c r="G368" s="46">
        <v>-215</v>
      </c>
      <c r="H368" s="46">
        <v>-255</v>
      </c>
      <c r="I368">
        <v>-204.99999999999997</v>
      </c>
      <c r="J368">
        <v>-255.94899999999998</v>
      </c>
      <c r="K368" s="2">
        <f t="shared" si="15"/>
        <v>50.949000000000012</v>
      </c>
      <c r="L368" s="2" t="s">
        <v>5</v>
      </c>
      <c r="M368" s="2">
        <f>IF(TI19294_gegevens_monstervakken3[[#This Row],[Type]]="Smal",70,IF(TI19294_gegevens_monstervakken3[[#This Row],[Type]]="Breed",100,0))</f>
        <v>70</v>
      </c>
      <c r="N368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-255.94899999999998</v>
      </c>
      <c r="O368" s="37">
        <f t="shared" si="16"/>
        <v>0.50949000000000011</v>
      </c>
      <c r="P368" s="2">
        <v>101</v>
      </c>
      <c r="Q368" s="53">
        <v>40.400000000000006</v>
      </c>
      <c r="R368" s="4">
        <f t="shared" si="17"/>
        <v>0</v>
      </c>
      <c r="S368" s="2" t="s">
        <v>6</v>
      </c>
      <c r="T368" s="7"/>
      <c r="U368" s="2" t="s">
        <v>154</v>
      </c>
      <c r="V368" s="2" t="s">
        <v>403</v>
      </c>
    </row>
    <row r="369" spans="1:22" x14ac:dyDescent="0.25">
      <c r="A369" s="2" t="s">
        <v>404</v>
      </c>
      <c r="B369" s="2" t="s">
        <v>402</v>
      </c>
      <c r="C369" s="60"/>
      <c r="E369" s="2">
        <v>-194</v>
      </c>
      <c r="F369" s="2">
        <v>-190</v>
      </c>
      <c r="G369" s="46">
        <v>-231</v>
      </c>
      <c r="H369" s="46">
        <v>-313</v>
      </c>
      <c r="I369">
        <v>-223.99300000000002</v>
      </c>
      <c r="J369">
        <v>-290.94299999999998</v>
      </c>
      <c r="K369" s="2">
        <f t="shared" si="15"/>
        <v>66.94999999999996</v>
      </c>
      <c r="L369" s="2" t="s">
        <v>5</v>
      </c>
      <c r="M369" s="2">
        <f>IF(TI19294_gegevens_monstervakken3[[#This Row],[Type]]="Smal",70,IF(TI19294_gegevens_monstervakken3[[#This Row],[Type]]="Breed",100,0))</f>
        <v>70</v>
      </c>
      <c r="N3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69" s="37">
        <f t="shared" si="16"/>
        <v>0.36006999999999978</v>
      </c>
      <c r="P369" s="2">
        <v>368</v>
      </c>
      <c r="Q369" s="53">
        <v>106.72</v>
      </c>
      <c r="R369" s="4">
        <f t="shared" si="17"/>
        <v>132.50575999999992</v>
      </c>
      <c r="S369" s="2" t="s">
        <v>6</v>
      </c>
      <c r="T369" s="7"/>
      <c r="U369" s="2" t="s">
        <v>154</v>
      </c>
      <c r="V369" s="2" t="s">
        <v>403</v>
      </c>
    </row>
    <row r="370" spans="1:22" x14ac:dyDescent="0.25">
      <c r="A370" s="2" t="s">
        <v>405</v>
      </c>
      <c r="B370" s="2" t="s">
        <v>402</v>
      </c>
      <c r="C370" s="60"/>
      <c r="E370" s="2">
        <v>-194</v>
      </c>
      <c r="F370" s="2">
        <v>-190</v>
      </c>
      <c r="G370" s="46">
        <v>-226</v>
      </c>
      <c r="H370" s="46">
        <v>-280</v>
      </c>
      <c r="I370">
        <v>-215.81</v>
      </c>
      <c r="J370">
        <v>-276.161</v>
      </c>
      <c r="K370" s="2">
        <f t="shared" si="15"/>
        <v>60.350999999999999</v>
      </c>
      <c r="L370" s="2" t="s">
        <v>5</v>
      </c>
      <c r="M370" s="2">
        <f>IF(TI19294_gegevens_monstervakken3[[#This Row],[Type]]="Smal",70,IF(TI19294_gegevens_monstervakken3[[#This Row],[Type]]="Breed",100,0))</f>
        <v>70</v>
      </c>
      <c r="N3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70" s="37">
        <f t="shared" si="16"/>
        <v>0.44189999999999996</v>
      </c>
      <c r="P370" s="2">
        <v>145</v>
      </c>
      <c r="Q370" s="53">
        <v>49.300000000000004</v>
      </c>
      <c r="R370" s="4">
        <f t="shared" si="17"/>
        <v>64.075499999999991</v>
      </c>
      <c r="S370" s="2" t="s">
        <v>6</v>
      </c>
      <c r="T370" s="7"/>
      <c r="U370" s="2" t="s">
        <v>154</v>
      </c>
      <c r="V370" s="2" t="s">
        <v>403</v>
      </c>
    </row>
    <row r="371" spans="1:22" x14ac:dyDescent="0.25">
      <c r="A371" s="2" t="s">
        <v>406</v>
      </c>
      <c r="B371" s="2" t="s">
        <v>402</v>
      </c>
      <c r="C371" s="60"/>
      <c r="E371" s="2">
        <v>-194</v>
      </c>
      <c r="F371" s="2">
        <v>-190</v>
      </c>
      <c r="G371" s="46">
        <v>-224</v>
      </c>
      <c r="H371" s="46">
        <v>-268</v>
      </c>
      <c r="I371">
        <v>-205.00400000000002</v>
      </c>
      <c r="J371">
        <v>-259.68200000000002</v>
      </c>
      <c r="K371" s="2">
        <f t="shared" si="15"/>
        <v>54.677999999999997</v>
      </c>
      <c r="L371" s="2" t="s">
        <v>5</v>
      </c>
      <c r="M371" s="2">
        <f>IF(TI19294_gegevens_monstervakken3[[#This Row],[Type]]="Smal",70,IF(TI19294_gegevens_monstervakken3[[#This Row],[Type]]="Breed",100,0))</f>
        <v>70</v>
      </c>
      <c r="N3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-259.68200000000002</v>
      </c>
      <c r="O371" s="37">
        <f t="shared" si="16"/>
        <v>0.54677999999999993</v>
      </c>
      <c r="P371" s="2">
        <v>91</v>
      </c>
      <c r="Q371" s="53">
        <v>40.04</v>
      </c>
      <c r="R371" s="4">
        <f t="shared" si="17"/>
        <v>49.756979999999992</v>
      </c>
      <c r="S371" s="2" t="s">
        <v>6</v>
      </c>
      <c r="T371" s="7"/>
      <c r="U371" s="2" t="s">
        <v>154</v>
      </c>
      <c r="V371" s="2" t="s">
        <v>403</v>
      </c>
    </row>
    <row r="372" spans="1:22" x14ac:dyDescent="0.25">
      <c r="A372" s="2" t="s">
        <v>407</v>
      </c>
      <c r="B372" s="2" t="s">
        <v>402</v>
      </c>
      <c r="C372" s="60"/>
      <c r="E372" s="2">
        <v>-194</v>
      </c>
      <c r="F372" s="2">
        <v>-190</v>
      </c>
      <c r="G372" s="46">
        <v>-225</v>
      </c>
      <c r="H372" s="46">
        <v>-297</v>
      </c>
      <c r="I372">
        <v>-204.99999999999997</v>
      </c>
      <c r="J372">
        <v>-265.68299999999999</v>
      </c>
      <c r="K372" s="2">
        <f t="shared" si="15"/>
        <v>60.683000000000021</v>
      </c>
      <c r="L372" s="2" t="s">
        <v>5</v>
      </c>
      <c r="M372" s="2">
        <f>IF(TI19294_gegevens_monstervakken3[[#This Row],[Type]]="Smal",70,IF(TI19294_gegevens_monstervakken3[[#This Row],[Type]]="Breed",100,0))</f>
        <v>70</v>
      </c>
      <c r="N372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-265.68299999999999</v>
      </c>
      <c r="O372" s="37">
        <f t="shared" si="16"/>
        <v>0.6068300000000002</v>
      </c>
      <c r="P372" s="2">
        <v>368</v>
      </c>
      <c r="Q372" s="53">
        <v>128.79999999999998</v>
      </c>
      <c r="R372" s="4">
        <f t="shared" si="17"/>
        <v>223.31344000000007</v>
      </c>
      <c r="S372" s="2" t="s">
        <v>6</v>
      </c>
      <c r="T372" s="7"/>
      <c r="U372" s="2" t="s">
        <v>154</v>
      </c>
      <c r="V372" s="2" t="s">
        <v>403</v>
      </c>
    </row>
    <row r="373" spans="1:22" x14ac:dyDescent="0.25">
      <c r="A373" s="2" t="s">
        <v>408</v>
      </c>
      <c r="B373" s="2" t="s">
        <v>402</v>
      </c>
      <c r="C373" s="60" t="s">
        <v>648</v>
      </c>
      <c r="E373" s="2">
        <v>-194</v>
      </c>
      <c r="F373" s="2">
        <v>-190</v>
      </c>
      <c r="G373" s="46">
        <v>-225</v>
      </c>
      <c r="H373" s="46">
        <v>-262</v>
      </c>
      <c r="I373">
        <v>-204.99999999999997</v>
      </c>
      <c r="J373">
        <v>-234.721</v>
      </c>
      <c r="K373" s="2">
        <f t="shared" si="15"/>
        <v>29.721000000000032</v>
      </c>
      <c r="L373" s="2" t="s">
        <v>5</v>
      </c>
      <c r="M373" s="2">
        <f>IF(TI19294_gegevens_monstervakken3[[#This Row],[Type]]="Smal",70,IF(TI19294_gegevens_monstervakken3[[#This Row],[Type]]="Breed",100,0))</f>
        <v>70</v>
      </c>
      <c r="N37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-234.721</v>
      </c>
      <c r="O373" s="37">
        <f t="shared" si="16"/>
        <v>0.29721000000000031</v>
      </c>
      <c r="P373" s="2">
        <v>81</v>
      </c>
      <c r="Q373" s="53">
        <v>29.97</v>
      </c>
      <c r="R373" s="4">
        <f t="shared" si="17"/>
        <v>0</v>
      </c>
      <c r="S373" s="2" t="s">
        <v>6</v>
      </c>
      <c r="T373" s="7"/>
      <c r="U373" s="2" t="s">
        <v>154</v>
      </c>
      <c r="V373" s="2" t="s">
        <v>403</v>
      </c>
    </row>
    <row r="374" spans="1:22" x14ac:dyDescent="0.25">
      <c r="A374" s="2" t="s">
        <v>409</v>
      </c>
      <c r="B374" s="2" t="s">
        <v>402</v>
      </c>
      <c r="C374" s="60" t="s">
        <v>648</v>
      </c>
      <c r="E374" s="2">
        <v>-194</v>
      </c>
      <c r="F374" s="2">
        <v>-190</v>
      </c>
      <c r="G374" s="46">
        <v>-207</v>
      </c>
      <c r="H374" s="46">
        <v>-231</v>
      </c>
      <c r="I374">
        <v>-205</v>
      </c>
      <c r="J374">
        <v>-251.60599999999999</v>
      </c>
      <c r="K374" s="2">
        <f t="shared" si="15"/>
        <v>46.605999999999995</v>
      </c>
      <c r="L374" s="2" t="s">
        <v>5</v>
      </c>
      <c r="M374" s="2">
        <f>IF(TI19294_gegevens_monstervakken3[[#This Row],[Type]]="Smal",70,IF(TI19294_gegevens_monstervakken3[[#This Row],[Type]]="Breed",100,0))</f>
        <v>70</v>
      </c>
      <c r="N37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-251.60599999999999</v>
      </c>
      <c r="O374" s="37">
        <f t="shared" si="16"/>
        <v>0.46605999999999992</v>
      </c>
      <c r="P374" s="2">
        <v>99</v>
      </c>
      <c r="Q374" s="53">
        <v>23.759999999999998</v>
      </c>
      <c r="R374" s="4">
        <f t="shared" si="17"/>
        <v>0</v>
      </c>
      <c r="S374" s="2" t="s">
        <v>6</v>
      </c>
      <c r="T374" s="7"/>
      <c r="U374" s="2" t="s">
        <v>154</v>
      </c>
      <c r="V374" s="2" t="s">
        <v>403</v>
      </c>
    </row>
    <row r="375" spans="1:22" x14ac:dyDescent="0.25">
      <c r="A375" s="2" t="s">
        <v>410</v>
      </c>
      <c r="B375" s="2" t="s">
        <v>402</v>
      </c>
      <c r="C375" s="60" t="s">
        <v>648</v>
      </c>
      <c r="E375" s="2">
        <v>-194</v>
      </c>
      <c r="F375" s="2">
        <v>-190</v>
      </c>
      <c r="G375" s="46">
        <v>-203</v>
      </c>
      <c r="H375" s="46">
        <v>-235</v>
      </c>
      <c r="I375">
        <v>-204.99999999999997</v>
      </c>
      <c r="J375">
        <v>-256.37</v>
      </c>
      <c r="K375" s="2">
        <f t="shared" si="15"/>
        <v>51.370000000000033</v>
      </c>
      <c r="L375" s="2" t="s">
        <v>5</v>
      </c>
      <c r="M375" s="2">
        <f>IF(TI19294_gegevens_monstervakken3[[#This Row],[Type]]="Smal",70,IF(TI19294_gegevens_monstervakken3[[#This Row],[Type]]="Breed",100,0))</f>
        <v>70</v>
      </c>
      <c r="N37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-256.37</v>
      </c>
      <c r="O375" s="37">
        <f t="shared" si="16"/>
        <v>0.51370000000000038</v>
      </c>
      <c r="P375" s="2">
        <v>72</v>
      </c>
      <c r="Q375" s="53">
        <v>23.04</v>
      </c>
      <c r="R375" s="4">
        <f t="shared" si="17"/>
        <v>0</v>
      </c>
      <c r="S375" s="2" t="s">
        <v>6</v>
      </c>
      <c r="T375" s="7"/>
      <c r="U375" s="2" t="s">
        <v>154</v>
      </c>
      <c r="V375" s="2" t="s">
        <v>403</v>
      </c>
    </row>
    <row r="376" spans="1:22" x14ac:dyDescent="0.25">
      <c r="A376" s="2" t="s">
        <v>411</v>
      </c>
      <c r="B376" s="2" t="s">
        <v>402</v>
      </c>
      <c r="C376" s="60" t="s">
        <v>648</v>
      </c>
      <c r="E376" s="2">
        <v>-194</v>
      </c>
      <c r="F376" s="2">
        <v>-190</v>
      </c>
      <c r="G376" s="46">
        <v>-218</v>
      </c>
      <c r="H376" s="46">
        <v>-247</v>
      </c>
      <c r="I376">
        <v>-204.99999999999997</v>
      </c>
      <c r="J376">
        <v>-252.732</v>
      </c>
      <c r="K376" s="2">
        <f t="shared" si="15"/>
        <v>47.732000000000028</v>
      </c>
      <c r="L376" s="2" t="s">
        <v>5</v>
      </c>
      <c r="M376" s="2">
        <f>IF(TI19294_gegevens_monstervakken3[[#This Row],[Type]]="Smal",70,IF(TI19294_gegevens_monstervakken3[[#This Row],[Type]]="Breed",100,0))</f>
        <v>70</v>
      </c>
      <c r="N376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-252.732</v>
      </c>
      <c r="O376" s="37">
        <f t="shared" si="16"/>
        <v>0.4773200000000003</v>
      </c>
      <c r="P376" s="2">
        <v>99</v>
      </c>
      <c r="Q376" s="53">
        <v>28.709999999999997</v>
      </c>
      <c r="R376" s="4">
        <f t="shared" si="17"/>
        <v>0</v>
      </c>
      <c r="S376" s="2" t="s">
        <v>6</v>
      </c>
      <c r="T376" s="7"/>
      <c r="U376" s="2" t="s">
        <v>154</v>
      </c>
      <c r="V376" s="2" t="s">
        <v>403</v>
      </c>
    </row>
    <row r="377" spans="1:22" x14ac:dyDescent="0.25">
      <c r="A377" s="2" t="s">
        <v>412</v>
      </c>
      <c r="B377" s="2" t="s">
        <v>402</v>
      </c>
      <c r="C377" s="60"/>
      <c r="E377" s="2">
        <v>-194</v>
      </c>
      <c r="F377" s="2">
        <v>-190</v>
      </c>
      <c r="G377" s="46">
        <v>-227</v>
      </c>
      <c r="H377" s="46">
        <v>-303</v>
      </c>
      <c r="I377">
        <v>-204.99999999999997</v>
      </c>
      <c r="J377">
        <v>-243.44299999999998</v>
      </c>
      <c r="K377" s="2">
        <f t="shared" si="15"/>
        <v>38.443000000000012</v>
      </c>
      <c r="L377" s="2" t="s">
        <v>5</v>
      </c>
      <c r="M377" s="2">
        <f>IF(TI19294_gegevens_monstervakken3[[#This Row],[Type]]="Smal",70,IF(TI19294_gegevens_monstervakken3[[#This Row],[Type]]="Breed",100,0))</f>
        <v>70</v>
      </c>
      <c r="N377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-243.44299999999998</v>
      </c>
      <c r="O377" s="37">
        <f t="shared" si="16"/>
        <v>0.3844300000000001</v>
      </c>
      <c r="P377" s="2">
        <v>368</v>
      </c>
      <c r="Q377" s="53">
        <v>121.44000000000001</v>
      </c>
      <c r="R377" s="4">
        <f t="shared" si="17"/>
        <v>141.47024000000005</v>
      </c>
      <c r="S377" s="2" t="s">
        <v>6</v>
      </c>
      <c r="T377" s="7"/>
      <c r="U377" s="2" t="s">
        <v>154</v>
      </c>
      <c r="V377" s="2" t="s">
        <v>403</v>
      </c>
    </row>
    <row r="378" spans="1:22" x14ac:dyDescent="0.25">
      <c r="A378" s="2" t="s">
        <v>413</v>
      </c>
      <c r="B378" s="2" t="s">
        <v>414</v>
      </c>
      <c r="E378" s="2">
        <v>-194</v>
      </c>
      <c r="F378" s="2">
        <v>-190</v>
      </c>
      <c r="G378" s="46">
        <v>-275</v>
      </c>
      <c r="H378" s="46">
        <v>-399</v>
      </c>
      <c r="I378">
        <v>-288.42200000000003</v>
      </c>
      <c r="J378">
        <v>-400.63199999999995</v>
      </c>
      <c r="K378" s="2">
        <f t="shared" si="15"/>
        <v>112.20999999999992</v>
      </c>
      <c r="L378" s="2" t="s">
        <v>22</v>
      </c>
      <c r="M378" s="2">
        <f>IF(TI19294_gegevens_monstervakken3[[#This Row],[Type]]="Smal",70,IF(TI19294_gegevens_monstervakken3[[#This Row],[Type]]="Breed",100,0))</f>
        <v>100</v>
      </c>
      <c r="N37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78" s="37">
        <f t="shared" si="16"/>
        <v>1.5779999999999746E-2</v>
      </c>
      <c r="P378" s="2">
        <v>1328</v>
      </c>
      <c r="Q378" s="53">
        <v>199.2</v>
      </c>
      <c r="R378" s="4">
        <f t="shared" si="17"/>
        <v>20.955839999999661</v>
      </c>
      <c r="S378" s="2" t="s">
        <v>6</v>
      </c>
      <c r="T378" s="7"/>
      <c r="U378" s="2" t="s">
        <v>7</v>
      </c>
      <c r="V378" s="2" t="s">
        <v>8</v>
      </c>
    </row>
    <row r="379" spans="1:22" x14ac:dyDescent="0.25">
      <c r="A379" s="2" t="s">
        <v>415</v>
      </c>
      <c r="B379" s="2" t="s">
        <v>414</v>
      </c>
      <c r="E379" s="2">
        <v>-194</v>
      </c>
      <c r="F379" s="2">
        <v>-190</v>
      </c>
      <c r="G379" s="46">
        <v>-302</v>
      </c>
      <c r="H379" s="46">
        <v>-414</v>
      </c>
      <c r="I379">
        <v>-341.95000000000005</v>
      </c>
      <c r="J379">
        <v>-435.34100000000001</v>
      </c>
      <c r="K379" s="2">
        <f t="shared" si="15"/>
        <v>93.390999999999963</v>
      </c>
      <c r="L379" s="2" t="s">
        <v>22</v>
      </c>
      <c r="M379" s="2">
        <f>IF(TI19294_gegevens_monstervakken3[[#This Row],[Type]]="Smal",70,IF(TI19294_gegevens_monstervakken3[[#This Row],[Type]]="Breed",100,0))</f>
        <v>100</v>
      </c>
      <c r="N37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79" s="37">
        <f t="shared" si="16"/>
        <v>0</v>
      </c>
      <c r="P379" s="2">
        <v>1168</v>
      </c>
      <c r="Q379" s="53">
        <v>0</v>
      </c>
      <c r="R379" s="4">
        <f t="shared" si="17"/>
        <v>0</v>
      </c>
      <c r="S379" s="2" t="s">
        <v>6</v>
      </c>
      <c r="T379" s="7"/>
      <c r="U379" s="2" t="s">
        <v>7</v>
      </c>
      <c r="V379" s="2" t="s">
        <v>8</v>
      </c>
    </row>
    <row r="380" spans="1:22" x14ac:dyDescent="0.25">
      <c r="A380" s="2" t="s">
        <v>416</v>
      </c>
      <c r="B380" s="2" t="s">
        <v>414</v>
      </c>
      <c r="E380" s="2">
        <v>-194</v>
      </c>
      <c r="F380" s="2">
        <v>-190</v>
      </c>
      <c r="G380" s="46">
        <v>-269</v>
      </c>
      <c r="H380" s="46">
        <v>-394</v>
      </c>
      <c r="I380">
        <v>-266.88900000000001</v>
      </c>
      <c r="J380">
        <v>-345.27299999999997</v>
      </c>
      <c r="K380" s="2">
        <f t="shared" si="15"/>
        <v>78.383999999999958</v>
      </c>
      <c r="L380" s="2" t="s">
        <v>5</v>
      </c>
      <c r="M380" s="2">
        <f>IF(TI19294_gegevens_monstervakken3[[#This Row],[Type]]="Smal",70,IF(TI19294_gegevens_monstervakken3[[#This Row],[Type]]="Breed",100,0))</f>
        <v>70</v>
      </c>
      <c r="N38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0" s="37">
        <f t="shared" si="16"/>
        <v>0</v>
      </c>
      <c r="P380" s="2">
        <v>448</v>
      </c>
      <c r="Q380" s="53">
        <v>0</v>
      </c>
      <c r="R380" s="4">
        <f t="shared" si="17"/>
        <v>0</v>
      </c>
      <c r="S380" s="2" t="s">
        <v>6</v>
      </c>
      <c r="T380" s="7"/>
      <c r="U380" s="2" t="s">
        <v>7</v>
      </c>
      <c r="V380" s="2" t="s">
        <v>8</v>
      </c>
    </row>
    <row r="381" spans="1:22" x14ac:dyDescent="0.25">
      <c r="A381" s="2" t="s">
        <v>417</v>
      </c>
      <c r="B381" s="2" t="s">
        <v>414</v>
      </c>
      <c r="E381" s="2">
        <v>-194</v>
      </c>
      <c r="F381" s="2">
        <v>-190</v>
      </c>
      <c r="G381" s="46">
        <v>-252</v>
      </c>
      <c r="H381" s="46">
        <v>-376</v>
      </c>
      <c r="I381">
        <v>-227.2</v>
      </c>
      <c r="J381">
        <v>-291.65700000000004</v>
      </c>
      <c r="K381" s="2">
        <f t="shared" si="15"/>
        <v>64.45700000000005</v>
      </c>
      <c r="L381" s="2" t="s">
        <v>5</v>
      </c>
      <c r="M381" s="2">
        <f>IF(TI19294_gegevens_monstervakken3[[#This Row],[Type]]="Smal",70,IF(TI19294_gegevens_monstervakken3[[#This Row],[Type]]="Breed",100,0))</f>
        <v>70</v>
      </c>
      <c r="N3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1" s="37">
        <f t="shared" si="16"/>
        <v>0.32800000000000012</v>
      </c>
      <c r="P381" s="2">
        <v>531</v>
      </c>
      <c r="Q381" s="53">
        <v>42.480000000000004</v>
      </c>
      <c r="R381" s="4">
        <f t="shared" si="17"/>
        <v>174.16800000000006</v>
      </c>
      <c r="S381" s="2" t="s">
        <v>6</v>
      </c>
      <c r="T381" s="7"/>
      <c r="U381" s="2" t="s">
        <v>7</v>
      </c>
      <c r="V381" s="2" t="s">
        <v>8</v>
      </c>
    </row>
    <row r="382" spans="1:22" x14ac:dyDescent="0.25">
      <c r="A382" s="2" t="s">
        <v>418</v>
      </c>
      <c r="B382" s="2" t="s">
        <v>414</v>
      </c>
      <c r="E382" s="2">
        <v>-194</v>
      </c>
      <c r="F382" s="2">
        <v>-190</v>
      </c>
      <c r="G382" s="46">
        <v>-219</v>
      </c>
      <c r="H382" s="46">
        <v>-335</v>
      </c>
      <c r="I382">
        <v>-234.72900000000001</v>
      </c>
      <c r="J382">
        <v>-365.62800000000004</v>
      </c>
      <c r="K382" s="2">
        <f t="shared" si="15"/>
        <v>130.89900000000003</v>
      </c>
      <c r="L382" s="2" t="s">
        <v>5</v>
      </c>
      <c r="M382" s="2">
        <f>IF(TI19294_gegevens_monstervakken3[[#This Row],[Type]]="Smal",70,IF(TI19294_gegevens_monstervakken3[[#This Row],[Type]]="Breed",100,0))</f>
        <v>70</v>
      </c>
      <c r="N3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2" s="37">
        <f t="shared" si="16"/>
        <v>0.25270999999999988</v>
      </c>
      <c r="P382" s="2">
        <v>208</v>
      </c>
      <c r="Q382" s="53">
        <v>85.28</v>
      </c>
      <c r="R382" s="4">
        <f t="shared" si="17"/>
        <v>52.563679999999977</v>
      </c>
      <c r="S382" s="2" t="s">
        <v>6</v>
      </c>
      <c r="T382" s="7"/>
      <c r="U382" s="2" t="s">
        <v>7</v>
      </c>
      <c r="V382" s="2" t="s">
        <v>8</v>
      </c>
    </row>
    <row r="383" spans="1:22" x14ac:dyDescent="0.25">
      <c r="A383" s="2" t="s">
        <v>419</v>
      </c>
      <c r="B383" s="2" t="s">
        <v>414</v>
      </c>
      <c r="E383" s="2">
        <v>-194</v>
      </c>
      <c r="F383" s="2">
        <v>-190</v>
      </c>
      <c r="G383" s="46">
        <v>-242</v>
      </c>
      <c r="H383" s="46">
        <v>-369</v>
      </c>
      <c r="I383">
        <v>-255.74199999999999</v>
      </c>
      <c r="J383">
        <v>-336.291</v>
      </c>
      <c r="K383" s="2">
        <f t="shared" si="15"/>
        <v>80.549000000000007</v>
      </c>
      <c r="L383" s="2" t="s">
        <v>5</v>
      </c>
      <c r="M383" s="2">
        <f>IF(TI19294_gegevens_monstervakken3[[#This Row],[Type]]="Smal",70,IF(TI19294_gegevens_monstervakken3[[#This Row],[Type]]="Breed",100,0))</f>
        <v>70</v>
      </c>
      <c r="N3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3" s="37">
        <f t="shared" si="16"/>
        <v>4.2580000000000097E-2</v>
      </c>
      <c r="P383" s="2">
        <v>262</v>
      </c>
      <c r="Q383" s="53">
        <v>47.16</v>
      </c>
      <c r="R383" s="4">
        <f t="shared" si="17"/>
        <v>11.155960000000025</v>
      </c>
      <c r="S383" s="2" t="s">
        <v>6</v>
      </c>
      <c r="T383" s="7"/>
      <c r="U383" s="2" t="s">
        <v>7</v>
      </c>
      <c r="V383" s="2" t="s">
        <v>8</v>
      </c>
    </row>
    <row r="384" spans="1:22" x14ac:dyDescent="0.25">
      <c r="A384" s="2" t="s">
        <v>420</v>
      </c>
      <c r="B384" s="2" t="s">
        <v>414</v>
      </c>
      <c r="E384" s="2">
        <v>-194</v>
      </c>
      <c r="F384" s="2">
        <v>-190</v>
      </c>
      <c r="G384" s="46">
        <v>-299</v>
      </c>
      <c r="H384" s="46">
        <v>-428</v>
      </c>
      <c r="I384">
        <v>-334.35</v>
      </c>
      <c r="J384">
        <v>-439.57900000000001</v>
      </c>
      <c r="K384" s="2">
        <f t="shared" si="15"/>
        <v>105.22899999999998</v>
      </c>
      <c r="L384" s="2" t="s">
        <v>22</v>
      </c>
      <c r="M384" s="2">
        <f>IF(TI19294_gegevens_monstervakken3[[#This Row],[Type]]="Smal",70,IF(TI19294_gegevens_monstervakken3[[#This Row],[Type]]="Breed",100,0))</f>
        <v>100</v>
      </c>
      <c r="N38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84" s="37">
        <f t="shared" si="16"/>
        <v>0</v>
      </c>
      <c r="P384" s="2">
        <v>1303</v>
      </c>
      <c r="Q384" s="53">
        <v>0</v>
      </c>
      <c r="R384" s="4">
        <f t="shared" si="17"/>
        <v>0</v>
      </c>
      <c r="S384" s="2" t="s">
        <v>6</v>
      </c>
      <c r="T384" s="7"/>
      <c r="U384" s="2" t="s">
        <v>7</v>
      </c>
      <c r="V384" s="2" t="s">
        <v>8</v>
      </c>
    </row>
    <row r="385" spans="1:22" x14ac:dyDescent="0.25">
      <c r="A385" s="2" t="s">
        <v>421</v>
      </c>
      <c r="B385" s="2" t="s">
        <v>414</v>
      </c>
      <c r="E385" s="2">
        <v>-194</v>
      </c>
      <c r="F385" s="2">
        <v>-190</v>
      </c>
      <c r="G385" s="46">
        <v>-342</v>
      </c>
      <c r="H385" s="46">
        <v>-460</v>
      </c>
      <c r="I385">
        <v>-386.24299999999999</v>
      </c>
      <c r="J385">
        <v>-491.40100000000001</v>
      </c>
      <c r="K385" s="2">
        <f t="shared" si="15"/>
        <v>105.15800000000002</v>
      </c>
      <c r="L385" s="2" t="s">
        <v>22</v>
      </c>
      <c r="M385" s="2">
        <f>IF(TI19294_gegevens_monstervakken3[[#This Row],[Type]]="Smal",70,IF(TI19294_gegevens_monstervakken3[[#This Row],[Type]]="Breed",100,0))</f>
        <v>100</v>
      </c>
      <c r="N38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85" s="37">
        <f t="shared" si="16"/>
        <v>0</v>
      </c>
      <c r="P385" s="2">
        <v>845</v>
      </c>
      <c r="Q385" s="53">
        <v>0</v>
      </c>
      <c r="R385" s="4">
        <f t="shared" si="17"/>
        <v>0</v>
      </c>
      <c r="S385" s="2" t="s">
        <v>6</v>
      </c>
      <c r="T385" s="7"/>
      <c r="U385" s="2" t="s">
        <v>7</v>
      </c>
      <c r="V385" s="2" t="s">
        <v>8</v>
      </c>
    </row>
    <row r="386" spans="1:22" x14ac:dyDescent="0.25">
      <c r="A386" s="2" t="s">
        <v>422</v>
      </c>
      <c r="B386" s="2" t="s">
        <v>414</v>
      </c>
      <c r="E386" s="2">
        <v>-194</v>
      </c>
      <c r="F386" s="2">
        <v>-190</v>
      </c>
      <c r="G386" s="46">
        <v>-252</v>
      </c>
      <c r="H386" s="46">
        <v>-372</v>
      </c>
      <c r="I386">
        <v>-250.75400000000002</v>
      </c>
      <c r="J386">
        <v>-325.26499999999999</v>
      </c>
      <c r="K386" s="2">
        <f t="shared" si="15"/>
        <v>74.510999999999967</v>
      </c>
      <c r="L386" s="2" t="s">
        <v>5</v>
      </c>
      <c r="M386" s="2">
        <f>IF(TI19294_gegevens_monstervakken3[[#This Row],[Type]]="Smal",70,IF(TI19294_gegevens_monstervakken3[[#This Row],[Type]]="Breed",100,0))</f>
        <v>70</v>
      </c>
      <c r="N38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6" s="37">
        <f t="shared" si="16"/>
        <v>9.2459999999999806E-2</v>
      </c>
      <c r="P386" s="2">
        <v>401</v>
      </c>
      <c r="Q386" s="53">
        <v>32.08</v>
      </c>
      <c r="R386" s="4">
        <f t="shared" si="17"/>
        <v>37.076459999999919</v>
      </c>
      <c r="S386" s="2" t="s">
        <v>6</v>
      </c>
      <c r="T386" s="7"/>
      <c r="U386" s="2" t="s">
        <v>7</v>
      </c>
      <c r="V386" s="2" t="s">
        <v>8</v>
      </c>
    </row>
    <row r="387" spans="1:22" x14ac:dyDescent="0.25">
      <c r="A387" s="2" t="s">
        <v>423</v>
      </c>
      <c r="B387" s="2" t="s">
        <v>414</v>
      </c>
      <c r="E387" s="2">
        <v>-194</v>
      </c>
      <c r="F387" s="2">
        <v>-190</v>
      </c>
      <c r="G387" s="46">
        <v>-242</v>
      </c>
      <c r="H387" s="46">
        <v>-352</v>
      </c>
      <c r="I387">
        <v>-255.34100000000001</v>
      </c>
      <c r="J387">
        <v>-354.577</v>
      </c>
      <c r="K387" s="2">
        <f t="shared" si="15"/>
        <v>99.23599999999999</v>
      </c>
      <c r="L387" s="2" t="s">
        <v>5</v>
      </c>
      <c r="M387" s="2">
        <f>IF(TI19294_gegevens_monstervakken3[[#This Row],[Type]]="Smal",70,IF(TI19294_gegevens_monstervakken3[[#This Row],[Type]]="Breed",100,0))</f>
        <v>70</v>
      </c>
      <c r="N38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87" s="37">
        <f t="shared" si="16"/>
        <v>4.6589999999999916E-2</v>
      </c>
      <c r="P387" s="2">
        <v>892</v>
      </c>
      <c r="Q387" s="53">
        <v>160.56</v>
      </c>
      <c r="R387" s="4">
        <f t="shared" si="17"/>
        <v>41.558279999999925</v>
      </c>
      <c r="S387" s="2" t="s">
        <v>6</v>
      </c>
      <c r="T387" s="7"/>
      <c r="U387" s="2" t="s">
        <v>7</v>
      </c>
      <c r="V387" s="2" t="s">
        <v>8</v>
      </c>
    </row>
    <row r="388" spans="1:22" x14ac:dyDescent="0.25">
      <c r="A388" s="2" t="s">
        <v>424</v>
      </c>
      <c r="B388" s="2" t="s">
        <v>425</v>
      </c>
      <c r="E388" s="2">
        <v>-194</v>
      </c>
      <c r="F388" s="2">
        <v>-190</v>
      </c>
      <c r="G388" s="46">
        <v>-292</v>
      </c>
      <c r="H388" s="46">
        <v>-399</v>
      </c>
      <c r="I388">
        <v>-329.17599999999999</v>
      </c>
      <c r="J388">
        <v>-461.42599999999999</v>
      </c>
      <c r="K388" s="2">
        <f t="shared" si="15"/>
        <v>132.25</v>
      </c>
      <c r="L388" s="2" t="s">
        <v>22</v>
      </c>
      <c r="M388" s="2">
        <f>IF(TI19294_gegevens_monstervakken3[[#This Row],[Type]]="Smal",70,IF(TI19294_gegevens_monstervakken3[[#This Row],[Type]]="Breed",100,0))</f>
        <v>100</v>
      </c>
      <c r="N38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88" s="37">
        <f t="shared" si="16"/>
        <v>0</v>
      </c>
      <c r="P388" s="2">
        <v>1548</v>
      </c>
      <c r="Q388" s="53">
        <v>0</v>
      </c>
      <c r="R388" s="4">
        <f t="shared" si="17"/>
        <v>0</v>
      </c>
      <c r="S388" s="2" t="s">
        <v>63</v>
      </c>
      <c r="T388" s="7"/>
      <c r="U388" s="2" t="s">
        <v>7</v>
      </c>
      <c r="V388" s="2" t="s">
        <v>8</v>
      </c>
    </row>
    <row r="389" spans="1:22" x14ac:dyDescent="0.25">
      <c r="A389" s="2" t="s">
        <v>426</v>
      </c>
      <c r="B389" s="2" t="s">
        <v>425</v>
      </c>
      <c r="E389" s="2">
        <v>-194</v>
      </c>
      <c r="F389" s="2">
        <v>-190</v>
      </c>
      <c r="G389" s="46">
        <v>-280</v>
      </c>
      <c r="H389" s="46">
        <v>-428</v>
      </c>
      <c r="I389">
        <v>-269.40300000000002</v>
      </c>
      <c r="J389">
        <v>-334.67899999999997</v>
      </c>
      <c r="K389" s="2">
        <f t="shared" si="15"/>
        <v>65.275999999999954</v>
      </c>
      <c r="L389" s="2" t="s">
        <v>22</v>
      </c>
      <c r="M389" s="2">
        <f>IF(TI19294_gegevens_monstervakken3[[#This Row],[Type]]="Smal",70,IF(TI19294_gegevens_monstervakken3[[#This Row],[Type]]="Breed",100,0))</f>
        <v>100</v>
      </c>
      <c r="N38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89" s="37">
        <f t="shared" si="16"/>
        <v>0.20596999999999979</v>
      </c>
      <c r="P389" s="2">
        <v>1619</v>
      </c>
      <c r="Q389" s="53">
        <v>161.9</v>
      </c>
      <c r="R389" s="4">
        <f t="shared" si="17"/>
        <v>333.46542999999969</v>
      </c>
      <c r="S389" s="2" t="s">
        <v>63</v>
      </c>
      <c r="T389" s="7"/>
      <c r="U389" s="2" t="s">
        <v>7</v>
      </c>
      <c r="V389" s="2" t="s">
        <v>8</v>
      </c>
    </row>
    <row r="390" spans="1:22" x14ac:dyDescent="0.25">
      <c r="A390" s="2" t="s">
        <v>427</v>
      </c>
      <c r="B390" s="2" t="s">
        <v>425</v>
      </c>
      <c r="E390" s="2">
        <v>-194</v>
      </c>
      <c r="F390" s="2">
        <v>-190</v>
      </c>
      <c r="G390" s="46">
        <v>-285</v>
      </c>
      <c r="H390" s="46">
        <v>-429</v>
      </c>
      <c r="I390">
        <v>-230.35999999999999</v>
      </c>
      <c r="J390">
        <v>-309.13900000000001</v>
      </c>
      <c r="K390" s="2">
        <f t="shared" si="15"/>
        <v>78.779000000000025</v>
      </c>
      <c r="L390" s="2" t="s">
        <v>22</v>
      </c>
      <c r="M390" s="2">
        <f>IF(TI19294_gegevens_monstervakken3[[#This Row],[Type]]="Smal",70,IF(TI19294_gegevens_monstervakken3[[#This Row],[Type]]="Breed",100,0))</f>
        <v>100</v>
      </c>
      <c r="N39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0" s="37">
        <f t="shared" si="16"/>
        <v>0.59640000000000015</v>
      </c>
      <c r="P390" s="2">
        <v>1867</v>
      </c>
      <c r="Q390" s="53">
        <v>93.350000000000009</v>
      </c>
      <c r="R390" s="4">
        <f t="shared" si="17"/>
        <v>1113.4788000000003</v>
      </c>
      <c r="S390" s="2" t="s">
        <v>63</v>
      </c>
      <c r="T390" s="7"/>
      <c r="U390" s="2" t="s">
        <v>7</v>
      </c>
      <c r="V390" s="2" t="s">
        <v>8</v>
      </c>
    </row>
    <row r="391" spans="1:22" x14ac:dyDescent="0.25">
      <c r="A391" s="2" t="s">
        <v>428</v>
      </c>
      <c r="B391" s="2" t="s">
        <v>425</v>
      </c>
      <c r="C391" s="21" t="s">
        <v>648</v>
      </c>
      <c r="E391" s="2">
        <v>-194</v>
      </c>
      <c r="F391" s="2">
        <v>-190</v>
      </c>
      <c r="G391" s="46">
        <v>-242</v>
      </c>
      <c r="H391" s="46">
        <v>-349</v>
      </c>
      <c r="I391" s="24">
        <v>-242</v>
      </c>
      <c r="J391" s="24">
        <v>-349</v>
      </c>
      <c r="K391" s="2">
        <f t="shared" si="15"/>
        <v>107</v>
      </c>
      <c r="L391" s="2" t="s">
        <v>22</v>
      </c>
      <c r="M391" s="2">
        <f>IF(TI19294_gegevens_monstervakken3[[#This Row],[Type]]="Smal",70,IF(TI19294_gegevens_monstervakken3[[#This Row],[Type]]="Breed",100,0))</f>
        <v>100</v>
      </c>
      <c r="N39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1" s="37">
        <f t="shared" si="16"/>
        <v>0.48</v>
      </c>
      <c r="P391" s="2">
        <v>1292</v>
      </c>
      <c r="Q391" s="53">
        <v>620.16</v>
      </c>
      <c r="R391" s="4">
        <f t="shared" si="17"/>
        <v>0</v>
      </c>
      <c r="S391" s="2" t="s">
        <v>63</v>
      </c>
      <c r="T391" s="7"/>
      <c r="U391" s="2" t="s">
        <v>7</v>
      </c>
      <c r="V391" s="2" t="s">
        <v>8</v>
      </c>
    </row>
    <row r="392" spans="1:22" x14ac:dyDescent="0.25">
      <c r="A392" s="2" t="s">
        <v>429</v>
      </c>
      <c r="B392" s="2" t="s">
        <v>425</v>
      </c>
      <c r="E392" s="2">
        <v>-194</v>
      </c>
      <c r="F392" s="2">
        <v>-190</v>
      </c>
      <c r="G392" s="46">
        <v>-291</v>
      </c>
      <c r="H392" s="46">
        <v>-431</v>
      </c>
      <c r="I392">
        <v>-320.524</v>
      </c>
      <c r="J392">
        <v>-428.47199999999998</v>
      </c>
      <c r="K392" s="2">
        <f t="shared" si="15"/>
        <v>107.94799999999998</v>
      </c>
      <c r="L392" s="2" t="s">
        <v>22</v>
      </c>
      <c r="M392" s="2">
        <f>IF(TI19294_gegevens_monstervakken3[[#This Row],[Type]]="Smal",70,IF(TI19294_gegevens_monstervakken3[[#This Row],[Type]]="Breed",100,0))</f>
        <v>100</v>
      </c>
      <c r="N39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2" s="37">
        <f t="shared" si="16"/>
        <v>0</v>
      </c>
      <c r="P392" s="2">
        <v>1442</v>
      </c>
      <c r="Q392" s="53">
        <v>0</v>
      </c>
      <c r="R392" s="4">
        <f t="shared" si="17"/>
        <v>0</v>
      </c>
      <c r="S392" s="2" t="s">
        <v>63</v>
      </c>
      <c r="T392" s="7"/>
      <c r="U392" s="2" t="s">
        <v>7</v>
      </c>
      <c r="V392" s="2" t="s">
        <v>8</v>
      </c>
    </row>
    <row r="393" spans="1:22" x14ac:dyDescent="0.25">
      <c r="A393" s="2" t="s">
        <v>430</v>
      </c>
      <c r="B393" s="2" t="s">
        <v>425</v>
      </c>
      <c r="E393" s="2">
        <v>-194</v>
      </c>
      <c r="F393" s="2">
        <v>-190</v>
      </c>
      <c r="G393" s="46">
        <v>-286</v>
      </c>
      <c r="H393" s="46">
        <v>-425</v>
      </c>
      <c r="I393">
        <v>-307.82099999999997</v>
      </c>
      <c r="J393">
        <v>-383.97399999999999</v>
      </c>
      <c r="K393" s="2">
        <f t="shared" si="15"/>
        <v>76.15300000000002</v>
      </c>
      <c r="L393" s="2" t="s">
        <v>22</v>
      </c>
      <c r="M393" s="2">
        <f>IF(TI19294_gegevens_monstervakken3[[#This Row],[Type]]="Smal",70,IF(TI19294_gegevens_monstervakken3[[#This Row],[Type]]="Breed",100,0))</f>
        <v>100</v>
      </c>
      <c r="N39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3" s="37">
        <f t="shared" si="16"/>
        <v>0</v>
      </c>
      <c r="P393" s="2">
        <v>982</v>
      </c>
      <c r="Q393" s="53">
        <v>39.28</v>
      </c>
      <c r="R393" s="4">
        <f t="shared" si="17"/>
        <v>0</v>
      </c>
      <c r="S393" s="2" t="s">
        <v>63</v>
      </c>
      <c r="T393" s="7"/>
      <c r="U393" s="2" t="s">
        <v>7</v>
      </c>
      <c r="V393" s="2" t="s">
        <v>8</v>
      </c>
    </row>
    <row r="394" spans="1:22" x14ac:dyDescent="0.25">
      <c r="A394" s="2" t="s">
        <v>431</v>
      </c>
      <c r="B394" s="2" t="s">
        <v>425</v>
      </c>
      <c r="E394" s="2">
        <v>-194</v>
      </c>
      <c r="F394" s="2">
        <v>-190</v>
      </c>
      <c r="G394" s="46">
        <v>-294</v>
      </c>
      <c r="H394" s="46">
        <v>-406</v>
      </c>
      <c r="I394">
        <v>-310.37599999999998</v>
      </c>
      <c r="J394">
        <v>-381.06799999999998</v>
      </c>
      <c r="K394" s="2">
        <f t="shared" si="15"/>
        <v>70.692000000000007</v>
      </c>
      <c r="L394" s="2" t="s">
        <v>22</v>
      </c>
      <c r="M394" s="2">
        <f>IF(TI19294_gegevens_monstervakken3[[#This Row],[Type]]="Smal",70,IF(TI19294_gegevens_monstervakken3[[#This Row],[Type]]="Breed",100,0))</f>
        <v>100</v>
      </c>
      <c r="N39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4" s="37">
        <f t="shared" si="16"/>
        <v>0</v>
      </c>
      <c r="P394" s="2">
        <v>1127</v>
      </c>
      <c r="Q394" s="53">
        <v>0</v>
      </c>
      <c r="R394" s="4">
        <f t="shared" si="17"/>
        <v>0</v>
      </c>
      <c r="S394" s="2" t="s">
        <v>63</v>
      </c>
      <c r="T394" s="7"/>
      <c r="U394" s="2" t="s">
        <v>7</v>
      </c>
      <c r="V394" s="2" t="s">
        <v>8</v>
      </c>
    </row>
    <row r="395" spans="1:22" x14ac:dyDescent="0.25">
      <c r="A395" s="2" t="s">
        <v>432</v>
      </c>
      <c r="B395" s="2" t="s">
        <v>425</v>
      </c>
      <c r="E395" s="2">
        <v>-194</v>
      </c>
      <c r="F395" s="2">
        <v>-190</v>
      </c>
      <c r="G395" s="46">
        <v>-293</v>
      </c>
      <c r="H395" s="46">
        <v>-404</v>
      </c>
      <c r="I395">
        <v>-332.22800000000001</v>
      </c>
      <c r="J395">
        <v>-435.33099999999996</v>
      </c>
      <c r="K395" s="2">
        <f t="shared" si="15"/>
        <v>103.10299999999995</v>
      </c>
      <c r="L395" s="2" t="s">
        <v>22</v>
      </c>
      <c r="M395" s="2">
        <f>IF(TI19294_gegevens_monstervakken3[[#This Row],[Type]]="Smal",70,IF(TI19294_gegevens_monstervakken3[[#This Row],[Type]]="Breed",100,0))</f>
        <v>100</v>
      </c>
      <c r="N39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5" s="37">
        <f t="shared" si="16"/>
        <v>0</v>
      </c>
      <c r="P395" s="2">
        <v>1900</v>
      </c>
      <c r="Q395" s="53">
        <v>0</v>
      </c>
      <c r="R395" s="4">
        <f t="shared" si="17"/>
        <v>0</v>
      </c>
      <c r="S395" s="2" t="s">
        <v>63</v>
      </c>
      <c r="T395" s="7"/>
      <c r="U395" s="2" t="s">
        <v>7</v>
      </c>
      <c r="V395" s="2" t="s">
        <v>8</v>
      </c>
    </row>
    <row r="396" spans="1:22" x14ac:dyDescent="0.25">
      <c r="A396" s="2" t="s">
        <v>433</v>
      </c>
      <c r="B396" s="2" t="s">
        <v>425</v>
      </c>
      <c r="E396" s="2">
        <v>-194</v>
      </c>
      <c r="F396" s="2">
        <v>-190</v>
      </c>
      <c r="G396" s="46">
        <v>-336</v>
      </c>
      <c r="H396" s="46">
        <v>-483</v>
      </c>
      <c r="I396">
        <v>-330.27000000000004</v>
      </c>
      <c r="J396">
        <v>-440.62099999999998</v>
      </c>
      <c r="K396" s="2">
        <f t="shared" si="15"/>
        <v>110.35099999999994</v>
      </c>
      <c r="L396" s="2" t="s">
        <v>22</v>
      </c>
      <c r="M396" s="2">
        <f>IF(TI19294_gegevens_monstervakken3[[#This Row],[Type]]="Smal",70,IF(TI19294_gegevens_monstervakken3[[#This Row],[Type]]="Breed",100,0))</f>
        <v>100</v>
      </c>
      <c r="N39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6" s="37">
        <f t="shared" si="16"/>
        <v>0</v>
      </c>
      <c r="P396" s="2">
        <v>2425</v>
      </c>
      <c r="Q396" s="53">
        <v>0</v>
      </c>
      <c r="R396" s="4">
        <f t="shared" si="17"/>
        <v>0</v>
      </c>
      <c r="S396" s="2" t="s">
        <v>63</v>
      </c>
      <c r="T396" s="7"/>
      <c r="U396" s="2" t="s">
        <v>7</v>
      </c>
      <c r="V396" s="2" t="s">
        <v>8</v>
      </c>
    </row>
    <row r="397" spans="1:22" x14ac:dyDescent="0.25">
      <c r="A397" s="2" t="s">
        <v>434</v>
      </c>
      <c r="B397" s="2" t="s">
        <v>425</v>
      </c>
      <c r="E397" s="2">
        <v>-194</v>
      </c>
      <c r="F397" s="2">
        <v>-190</v>
      </c>
      <c r="G397" s="46">
        <v>-288</v>
      </c>
      <c r="H397" s="46">
        <v>-433</v>
      </c>
      <c r="I397">
        <v>-294.47899999999998</v>
      </c>
      <c r="J397">
        <v>-363.98899999999998</v>
      </c>
      <c r="K397" s="2">
        <f t="shared" ref="K397:K460" si="18">I397-J397</f>
        <v>69.509999999999991</v>
      </c>
      <c r="L397" s="2" t="s">
        <v>22</v>
      </c>
      <c r="M397" s="2">
        <f>IF(TI19294_gegevens_monstervakken3[[#This Row],[Type]]="Smal",70,IF(TI19294_gegevens_monstervakken3[[#This Row],[Type]]="Breed",100,0))</f>
        <v>100</v>
      </c>
      <c r="N39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397" s="37">
        <f t="shared" ref="O397:O460" si="19">IF((I397-N397)&lt;0,0, (I397-N397)/100)</f>
        <v>0</v>
      </c>
      <c r="P397" s="2">
        <v>1696</v>
      </c>
      <c r="Q397" s="53">
        <v>33.92</v>
      </c>
      <c r="R397" s="4">
        <f t="shared" ref="R397:R460" si="20">IF(C397="x",0,(O397*P397))</f>
        <v>0</v>
      </c>
      <c r="S397" s="2" t="s">
        <v>63</v>
      </c>
      <c r="T397" s="7"/>
      <c r="U397" s="2" t="s">
        <v>7</v>
      </c>
      <c r="V397" s="2" t="s">
        <v>8</v>
      </c>
    </row>
    <row r="398" spans="1:22" x14ac:dyDescent="0.25">
      <c r="A398" s="2" t="s">
        <v>435</v>
      </c>
      <c r="B398" s="2" t="s">
        <v>436</v>
      </c>
      <c r="E398" s="2">
        <v>-194</v>
      </c>
      <c r="F398" s="2">
        <v>-190</v>
      </c>
      <c r="G398" s="46">
        <v>-237</v>
      </c>
      <c r="H398" s="46">
        <v>-304</v>
      </c>
      <c r="I398">
        <v>-249.702</v>
      </c>
      <c r="J398">
        <v>-333.73599999999999</v>
      </c>
      <c r="K398" s="2">
        <f t="shared" si="18"/>
        <v>84.033999999999992</v>
      </c>
      <c r="L398" s="2" t="s">
        <v>5</v>
      </c>
      <c r="M398" s="2">
        <f>IF(TI19294_gegevens_monstervakken3[[#This Row],[Type]]="Smal",70,IF(TI19294_gegevens_monstervakken3[[#This Row],[Type]]="Breed",100,0))</f>
        <v>70</v>
      </c>
      <c r="N39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398" s="37">
        <f t="shared" si="19"/>
        <v>0.10298000000000002</v>
      </c>
      <c r="P398" s="2">
        <v>435</v>
      </c>
      <c r="Q398" s="53">
        <v>100.05000000000001</v>
      </c>
      <c r="R398" s="4">
        <f t="shared" si="20"/>
        <v>44.796300000000009</v>
      </c>
      <c r="S398" s="2" t="s">
        <v>437</v>
      </c>
      <c r="T398" s="7"/>
      <c r="U398" s="2" t="s">
        <v>438</v>
      </c>
      <c r="V398" s="2" t="s">
        <v>438</v>
      </c>
    </row>
    <row r="399" spans="1:22" x14ac:dyDescent="0.25">
      <c r="A399" s="2" t="s">
        <v>439</v>
      </c>
      <c r="B399" s="2" t="s">
        <v>436</v>
      </c>
      <c r="E399" s="2">
        <v>-194</v>
      </c>
      <c r="F399" s="2">
        <v>-190</v>
      </c>
      <c r="G399" s="46">
        <v>-224</v>
      </c>
      <c r="H399" s="46">
        <v>-311</v>
      </c>
      <c r="I399">
        <v>-221.26999999999998</v>
      </c>
      <c r="J399">
        <v>-259.113</v>
      </c>
      <c r="K399" s="2">
        <f t="shared" si="18"/>
        <v>37.843000000000018</v>
      </c>
      <c r="L399" s="2" t="s">
        <v>5</v>
      </c>
      <c r="M399" s="2">
        <f>IF(TI19294_gegevens_monstervakken3[[#This Row],[Type]]="Smal",70,IF(TI19294_gegevens_monstervakken3[[#This Row],[Type]]="Breed",100,0))</f>
        <v>70</v>
      </c>
      <c r="N39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-259.113</v>
      </c>
      <c r="O399" s="37">
        <f t="shared" si="19"/>
        <v>0.37843000000000016</v>
      </c>
      <c r="P399" s="2">
        <v>411</v>
      </c>
      <c r="Q399" s="53">
        <v>147.96</v>
      </c>
      <c r="R399" s="4">
        <f t="shared" si="20"/>
        <v>155.53473000000005</v>
      </c>
      <c r="S399" s="2" t="s">
        <v>437</v>
      </c>
      <c r="T399" s="7"/>
      <c r="U399" s="2" t="s">
        <v>438</v>
      </c>
      <c r="V399" s="2" t="s">
        <v>438</v>
      </c>
    </row>
    <row r="400" spans="1:22" x14ac:dyDescent="0.25">
      <c r="A400" s="2" t="s">
        <v>440</v>
      </c>
      <c r="B400" s="2" t="s">
        <v>436</v>
      </c>
      <c r="C400" s="21" t="s">
        <v>648</v>
      </c>
      <c r="E400" s="2">
        <v>-194</v>
      </c>
      <c r="F400" s="2">
        <v>-190</v>
      </c>
      <c r="G400" s="46">
        <v>-219</v>
      </c>
      <c r="H400" s="46">
        <v>-316</v>
      </c>
      <c r="I400" s="24">
        <v>-219</v>
      </c>
      <c r="J400" s="24">
        <v>-316</v>
      </c>
      <c r="K400" s="2">
        <f t="shared" si="18"/>
        <v>97</v>
      </c>
      <c r="L400" s="2" t="s">
        <v>22</v>
      </c>
      <c r="M400" s="2">
        <f>IF(TI19294_gegevens_monstervakken3[[#This Row],[Type]]="Smal",70,IF(TI19294_gegevens_monstervakken3[[#This Row],[Type]]="Breed",100,0))</f>
        <v>100</v>
      </c>
      <c r="N40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00" s="37">
        <f t="shared" si="19"/>
        <v>0.71</v>
      </c>
      <c r="P400" s="2">
        <v>230</v>
      </c>
      <c r="Q400" s="53">
        <v>163.29999999999998</v>
      </c>
      <c r="R400" s="4">
        <f t="shared" si="20"/>
        <v>0</v>
      </c>
      <c r="S400" s="2" t="s">
        <v>437</v>
      </c>
      <c r="T400" s="7"/>
      <c r="U400" s="2" t="s">
        <v>438</v>
      </c>
      <c r="V400" s="2" t="s">
        <v>438</v>
      </c>
    </row>
    <row r="401" spans="1:22" x14ac:dyDescent="0.25">
      <c r="A401" s="2" t="s">
        <v>441</v>
      </c>
      <c r="B401" s="2" t="s">
        <v>436</v>
      </c>
      <c r="E401" s="2">
        <v>-194</v>
      </c>
      <c r="F401" s="2">
        <v>-190</v>
      </c>
      <c r="G401" s="46">
        <v>-264</v>
      </c>
      <c r="H401" s="46">
        <v>-362</v>
      </c>
      <c r="I401">
        <v>-296.83499999999998</v>
      </c>
      <c r="J401">
        <v>-361.92500000000001</v>
      </c>
      <c r="K401" s="2">
        <f t="shared" si="18"/>
        <v>65.090000000000032</v>
      </c>
      <c r="L401" s="2" t="s">
        <v>22</v>
      </c>
      <c r="M401" s="2">
        <f>IF(TI19294_gegevens_monstervakken3[[#This Row],[Type]]="Smal",70,IF(TI19294_gegevens_monstervakken3[[#This Row],[Type]]="Breed",100,0))</f>
        <v>100</v>
      </c>
      <c r="N40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01" s="37">
        <f t="shared" si="19"/>
        <v>0</v>
      </c>
      <c r="P401" s="2">
        <v>1602</v>
      </c>
      <c r="Q401" s="53">
        <v>416.52000000000004</v>
      </c>
      <c r="R401" s="4">
        <f t="shared" si="20"/>
        <v>0</v>
      </c>
      <c r="S401" s="2" t="s">
        <v>437</v>
      </c>
      <c r="T401" s="7"/>
      <c r="U401" s="2" t="s">
        <v>438</v>
      </c>
      <c r="V401" s="2" t="s">
        <v>438</v>
      </c>
    </row>
    <row r="402" spans="1:22" x14ac:dyDescent="0.25">
      <c r="A402" s="2" t="s">
        <v>442</v>
      </c>
      <c r="B402" s="2" t="s">
        <v>436</v>
      </c>
      <c r="C402" s="21" t="s">
        <v>648</v>
      </c>
      <c r="E402" s="2">
        <v>-194</v>
      </c>
      <c r="F402" s="2">
        <v>-190</v>
      </c>
      <c r="G402" s="46">
        <v>-247</v>
      </c>
      <c r="H402" s="46">
        <v>-297</v>
      </c>
      <c r="I402" s="24">
        <v>-247</v>
      </c>
      <c r="J402" s="24">
        <v>-297</v>
      </c>
      <c r="K402" s="2">
        <f t="shared" si="18"/>
        <v>50</v>
      </c>
      <c r="L402" s="2" t="s">
        <v>22</v>
      </c>
      <c r="M402" s="2">
        <f>IF(TI19294_gegevens_monstervakken3[[#This Row],[Type]]="Smal",70,IF(TI19294_gegevens_monstervakken3[[#This Row],[Type]]="Breed",100,0))</f>
        <v>100</v>
      </c>
      <c r="N402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</v>
      </c>
      <c r="O402" s="37">
        <f t="shared" si="19"/>
        <v>0.5</v>
      </c>
      <c r="P402" s="2">
        <v>532</v>
      </c>
      <c r="Q402" s="53">
        <v>266</v>
      </c>
      <c r="R402" s="4">
        <f t="shared" si="20"/>
        <v>0</v>
      </c>
      <c r="S402" s="2" t="s">
        <v>437</v>
      </c>
      <c r="T402" s="7"/>
      <c r="U402" s="2" t="s">
        <v>438</v>
      </c>
      <c r="V402" s="2" t="s">
        <v>438</v>
      </c>
    </row>
    <row r="403" spans="1:22" x14ac:dyDescent="0.25">
      <c r="A403" s="2" t="s">
        <v>443</v>
      </c>
      <c r="B403" s="2" t="s">
        <v>436</v>
      </c>
      <c r="C403" s="21" t="s">
        <v>648</v>
      </c>
      <c r="E403" s="2">
        <v>-194</v>
      </c>
      <c r="F403" s="2">
        <v>-190</v>
      </c>
      <c r="G403" s="46">
        <v>-274</v>
      </c>
      <c r="H403" s="46">
        <v>-370</v>
      </c>
      <c r="I403" s="24">
        <v>-274</v>
      </c>
      <c r="J403" s="24">
        <v>-370</v>
      </c>
      <c r="K403" s="2">
        <f t="shared" si="18"/>
        <v>96</v>
      </c>
      <c r="L403" s="2" t="s">
        <v>22</v>
      </c>
      <c r="M403" s="2">
        <f>IF(TI19294_gegevens_monstervakken3[[#This Row],[Type]]="Smal",70,IF(TI19294_gegevens_monstervakken3[[#This Row],[Type]]="Breed",100,0))</f>
        <v>100</v>
      </c>
      <c r="N40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03" s="37">
        <f t="shared" si="19"/>
        <v>0.16</v>
      </c>
      <c r="P403" s="2">
        <v>324</v>
      </c>
      <c r="Q403" s="53">
        <v>51.84</v>
      </c>
      <c r="R403" s="4">
        <f t="shared" si="20"/>
        <v>0</v>
      </c>
      <c r="S403" s="2" t="s">
        <v>437</v>
      </c>
      <c r="T403" s="7"/>
      <c r="U403" s="2" t="s">
        <v>438</v>
      </c>
      <c r="V403" s="2" t="s">
        <v>438</v>
      </c>
    </row>
    <row r="404" spans="1:22" x14ac:dyDescent="0.25">
      <c r="A404" s="2" t="s">
        <v>444</v>
      </c>
      <c r="B404" s="2" t="s">
        <v>436</v>
      </c>
      <c r="E404" s="2">
        <v>-194</v>
      </c>
      <c r="F404" s="2">
        <v>-190</v>
      </c>
      <c r="G404" s="46">
        <v>-229</v>
      </c>
      <c r="H404" s="46">
        <v>-294</v>
      </c>
      <c r="I404">
        <v>-220.51599999999999</v>
      </c>
      <c r="J404">
        <v>-299.654</v>
      </c>
      <c r="K404" s="2">
        <f t="shared" si="18"/>
        <v>79.138000000000005</v>
      </c>
      <c r="L404" s="2" t="s">
        <v>5</v>
      </c>
      <c r="M404" s="2">
        <f>IF(TI19294_gegevens_monstervakken3[[#This Row],[Type]]="Smal",70,IF(TI19294_gegevens_monstervakken3[[#This Row],[Type]]="Breed",100,0))</f>
        <v>70</v>
      </c>
      <c r="N40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04" s="37">
        <f t="shared" si="19"/>
        <v>0.39484000000000008</v>
      </c>
      <c r="P404" s="2">
        <v>209</v>
      </c>
      <c r="Q404" s="53">
        <v>64.790000000000006</v>
      </c>
      <c r="R404" s="4">
        <f t="shared" si="20"/>
        <v>82.521560000000022</v>
      </c>
      <c r="S404" s="2" t="s">
        <v>437</v>
      </c>
      <c r="T404" s="7"/>
      <c r="U404" s="2" t="s">
        <v>438</v>
      </c>
      <c r="V404" s="2" t="s">
        <v>438</v>
      </c>
    </row>
    <row r="405" spans="1:22" x14ac:dyDescent="0.25">
      <c r="A405" s="2" t="s">
        <v>445</v>
      </c>
      <c r="B405" s="2" t="s">
        <v>436</v>
      </c>
      <c r="C405" s="21" t="s">
        <v>648</v>
      </c>
      <c r="E405" s="2">
        <v>-194</v>
      </c>
      <c r="F405" s="2">
        <v>-190</v>
      </c>
      <c r="G405" s="46">
        <v>-222</v>
      </c>
      <c r="H405" s="46">
        <v>-314</v>
      </c>
      <c r="I405" s="24">
        <v>-222</v>
      </c>
      <c r="J405" s="24">
        <v>-314</v>
      </c>
      <c r="K405" s="2">
        <f t="shared" si="18"/>
        <v>92</v>
      </c>
      <c r="L405" s="2" t="s">
        <v>5</v>
      </c>
      <c r="M405" s="2">
        <f>IF(TI19294_gegevens_monstervakken3[[#This Row],[Type]]="Smal",70,IF(TI19294_gegevens_monstervakken3[[#This Row],[Type]]="Breed",100,0))</f>
        <v>70</v>
      </c>
      <c r="N40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05" s="37">
        <f t="shared" si="19"/>
        <v>0.38</v>
      </c>
      <c r="P405" s="2">
        <v>176</v>
      </c>
      <c r="Q405" s="53">
        <v>66.88</v>
      </c>
      <c r="R405" s="4">
        <f t="shared" si="20"/>
        <v>0</v>
      </c>
      <c r="S405" s="2" t="s">
        <v>437</v>
      </c>
      <c r="T405" s="7"/>
      <c r="U405" s="2" t="s">
        <v>438</v>
      </c>
      <c r="V405" s="2" t="s">
        <v>438</v>
      </c>
    </row>
    <row r="406" spans="1:22" x14ac:dyDescent="0.25">
      <c r="A406" s="2" t="s">
        <v>446</v>
      </c>
      <c r="B406" s="2" t="s">
        <v>436</v>
      </c>
      <c r="E406" s="2">
        <v>-194</v>
      </c>
      <c r="F406" s="2">
        <v>-190</v>
      </c>
      <c r="G406" s="46">
        <v>-243</v>
      </c>
      <c r="H406" s="46">
        <v>-336</v>
      </c>
      <c r="I406">
        <v>-257.23199999999997</v>
      </c>
      <c r="J406">
        <v>-304.72500000000002</v>
      </c>
      <c r="K406" s="2">
        <f t="shared" si="18"/>
        <v>47.493000000000052</v>
      </c>
      <c r="L406" s="2" t="s">
        <v>5</v>
      </c>
      <c r="M406" s="2">
        <f>IF(TI19294_gegevens_monstervakken3[[#This Row],[Type]]="Smal",70,IF(TI19294_gegevens_monstervakken3[[#This Row],[Type]]="Breed",100,0))</f>
        <v>70</v>
      </c>
      <c r="N40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06" s="37">
        <f t="shared" si="19"/>
        <v>2.7680000000000291E-2</v>
      </c>
      <c r="P406" s="2">
        <v>676</v>
      </c>
      <c r="Q406" s="53">
        <v>114.92</v>
      </c>
      <c r="R406" s="4">
        <f t="shared" si="20"/>
        <v>18.711680000000197</v>
      </c>
      <c r="S406" s="2" t="s">
        <v>437</v>
      </c>
      <c r="T406" s="7"/>
      <c r="U406" s="2" t="s">
        <v>438</v>
      </c>
      <c r="V406" s="2" t="s">
        <v>438</v>
      </c>
    </row>
    <row r="407" spans="1:22" x14ac:dyDescent="0.25">
      <c r="A407" s="2" t="s">
        <v>447</v>
      </c>
      <c r="B407" s="2" t="s">
        <v>436</v>
      </c>
      <c r="E407" s="2">
        <v>-194</v>
      </c>
      <c r="F407" s="2">
        <v>-190</v>
      </c>
      <c r="G407" s="46">
        <v>-228</v>
      </c>
      <c r="H407" s="46">
        <v>-306</v>
      </c>
      <c r="I407">
        <v>-246.85599999999999</v>
      </c>
      <c r="J407">
        <v>-324.59699999999998</v>
      </c>
      <c r="K407" s="2">
        <f t="shared" si="18"/>
        <v>77.740999999999985</v>
      </c>
      <c r="L407" s="2" t="s">
        <v>5</v>
      </c>
      <c r="M407" s="2">
        <f>IF(TI19294_gegevens_monstervakken3[[#This Row],[Type]]="Smal",70,IF(TI19294_gegevens_monstervakken3[[#This Row],[Type]]="Breed",100,0))</f>
        <v>70</v>
      </c>
      <c r="N40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07" s="37">
        <f t="shared" si="19"/>
        <v>0.13144000000000006</v>
      </c>
      <c r="P407" s="2">
        <v>365</v>
      </c>
      <c r="Q407" s="53">
        <v>116.8</v>
      </c>
      <c r="R407" s="4">
        <f t="shared" si="20"/>
        <v>47.975600000000021</v>
      </c>
      <c r="S407" s="2" t="s">
        <v>437</v>
      </c>
      <c r="T407" s="7"/>
      <c r="U407" s="2" t="s">
        <v>438</v>
      </c>
      <c r="V407" s="2" t="s">
        <v>438</v>
      </c>
    </row>
    <row r="408" spans="1:22" x14ac:dyDescent="0.25">
      <c r="A408" s="2" t="s">
        <v>448</v>
      </c>
      <c r="B408" s="2" t="s">
        <v>449</v>
      </c>
      <c r="E408" s="2">
        <v>-194</v>
      </c>
      <c r="F408" s="2">
        <v>-190</v>
      </c>
      <c r="G408" s="46">
        <v>-268</v>
      </c>
      <c r="H408" s="46">
        <v>-395</v>
      </c>
      <c r="I408">
        <v>-281.51400000000001</v>
      </c>
      <c r="J408">
        <v>-381.71100000000001</v>
      </c>
      <c r="K408" s="2">
        <f t="shared" si="18"/>
        <v>100.197</v>
      </c>
      <c r="L408" s="2" t="s">
        <v>22</v>
      </c>
      <c r="M408" s="2">
        <f>IF(TI19294_gegevens_monstervakken3[[#This Row],[Type]]="Smal",70,IF(TI19294_gegevens_monstervakken3[[#This Row],[Type]]="Breed",100,0))</f>
        <v>100</v>
      </c>
      <c r="N40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08" s="37">
        <f t="shared" si="19"/>
        <v>8.4859999999999894E-2</v>
      </c>
      <c r="P408" s="2">
        <v>813</v>
      </c>
      <c r="Q408" s="53">
        <v>178.86</v>
      </c>
      <c r="R408" s="4">
        <f t="shared" si="20"/>
        <v>68.991179999999915</v>
      </c>
      <c r="S408" s="2" t="s">
        <v>63</v>
      </c>
      <c r="T408" s="7"/>
      <c r="U408" s="2" t="s">
        <v>7</v>
      </c>
      <c r="V408" s="2" t="s">
        <v>8</v>
      </c>
    </row>
    <row r="409" spans="1:22" x14ac:dyDescent="0.25">
      <c r="A409" s="2" t="s">
        <v>450</v>
      </c>
      <c r="B409" s="2" t="s">
        <v>449</v>
      </c>
      <c r="E409" s="2">
        <v>-194</v>
      </c>
      <c r="F409" s="2">
        <v>-190</v>
      </c>
      <c r="G409" s="46">
        <v>-220</v>
      </c>
      <c r="H409" s="46">
        <v>-354</v>
      </c>
      <c r="I409">
        <v>-218.03599999999997</v>
      </c>
      <c r="J409">
        <v>-275.31700000000001</v>
      </c>
      <c r="K409" s="2">
        <f t="shared" si="18"/>
        <v>57.281000000000034</v>
      </c>
      <c r="L409" s="2" t="s">
        <v>5</v>
      </c>
      <c r="M409" s="2">
        <f>IF(TI19294_gegevens_monstervakken3[[#This Row],[Type]]="Smal",70,IF(TI19294_gegevens_monstervakken3[[#This Row],[Type]]="Breed",100,0))</f>
        <v>70</v>
      </c>
      <c r="N40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09" s="37">
        <f t="shared" si="19"/>
        <v>0.41964000000000029</v>
      </c>
      <c r="P409" s="2">
        <v>165</v>
      </c>
      <c r="Q409" s="53">
        <v>66</v>
      </c>
      <c r="R409" s="4">
        <f t="shared" si="20"/>
        <v>69.240600000000043</v>
      </c>
      <c r="S409" s="2" t="s">
        <v>63</v>
      </c>
      <c r="T409" s="7"/>
      <c r="U409" s="2" t="s">
        <v>7</v>
      </c>
      <c r="V409" s="2" t="s">
        <v>8</v>
      </c>
    </row>
    <row r="410" spans="1:22" x14ac:dyDescent="0.25">
      <c r="A410" s="2" t="s">
        <v>451</v>
      </c>
      <c r="B410" s="2" t="s">
        <v>449</v>
      </c>
      <c r="E410" s="2">
        <v>-194</v>
      </c>
      <c r="F410" s="2">
        <v>-190</v>
      </c>
      <c r="G410" s="46">
        <v>-210</v>
      </c>
      <c r="H410" s="46">
        <v>-338</v>
      </c>
      <c r="I410">
        <v>-231.89700000000002</v>
      </c>
      <c r="J410">
        <v>-278.17200000000003</v>
      </c>
      <c r="K410" s="2">
        <f t="shared" si="18"/>
        <v>46.275000000000006</v>
      </c>
      <c r="L410" s="2" t="s">
        <v>5</v>
      </c>
      <c r="M410" s="2">
        <f>IF(TI19294_gegevens_monstervakken3[[#This Row],[Type]]="Smal",70,IF(TI19294_gegevens_monstervakken3[[#This Row],[Type]]="Breed",100,0))</f>
        <v>70</v>
      </c>
      <c r="N41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10" s="37">
        <f t="shared" si="19"/>
        <v>0.28102999999999978</v>
      </c>
      <c r="P410" s="2">
        <v>201</v>
      </c>
      <c r="Q410" s="53">
        <v>100.5</v>
      </c>
      <c r="R410" s="4">
        <f t="shared" si="20"/>
        <v>56.487029999999955</v>
      </c>
      <c r="S410" s="2" t="s">
        <v>63</v>
      </c>
      <c r="T410" s="7"/>
      <c r="U410" s="2" t="s">
        <v>7</v>
      </c>
      <c r="V410" s="2" t="s">
        <v>8</v>
      </c>
    </row>
    <row r="411" spans="1:22" x14ac:dyDescent="0.25">
      <c r="A411" s="2" t="s">
        <v>452</v>
      </c>
      <c r="B411" s="2" t="s">
        <v>449</v>
      </c>
      <c r="E411" s="2">
        <v>-194</v>
      </c>
      <c r="F411" s="2">
        <v>-190</v>
      </c>
      <c r="G411" s="46">
        <v>-215</v>
      </c>
      <c r="H411" s="46">
        <v>-357</v>
      </c>
      <c r="I411">
        <v>-229.68600000000001</v>
      </c>
      <c r="J411">
        <v>-270.49400000000003</v>
      </c>
      <c r="K411" s="2">
        <f t="shared" si="18"/>
        <v>40.808000000000021</v>
      </c>
      <c r="L411" s="2" t="s">
        <v>5</v>
      </c>
      <c r="M411" s="2">
        <f>IF(TI19294_gegevens_monstervakken3[[#This Row],[Type]]="Smal",70,IF(TI19294_gegevens_monstervakken3[[#This Row],[Type]]="Breed",100,0))</f>
        <v>70</v>
      </c>
      <c r="N411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-270.49400000000003</v>
      </c>
      <c r="O411" s="37">
        <f t="shared" si="19"/>
        <v>0.40808000000000022</v>
      </c>
      <c r="P411" s="2">
        <v>231</v>
      </c>
      <c r="Q411" s="53">
        <v>103.95</v>
      </c>
      <c r="R411" s="4">
        <f t="shared" si="20"/>
        <v>94.266480000000044</v>
      </c>
      <c r="S411" s="2" t="s">
        <v>63</v>
      </c>
      <c r="T411" s="7"/>
      <c r="U411" s="2" t="s">
        <v>7</v>
      </c>
      <c r="V411" s="2" t="s">
        <v>8</v>
      </c>
    </row>
    <row r="412" spans="1:22" x14ac:dyDescent="0.25">
      <c r="A412" s="2" t="s">
        <v>453</v>
      </c>
      <c r="B412" s="2" t="s">
        <v>449</v>
      </c>
      <c r="E412" s="2">
        <v>-194</v>
      </c>
      <c r="F412" s="2">
        <v>-190</v>
      </c>
      <c r="G412" s="46">
        <v>-226</v>
      </c>
      <c r="H412" s="46">
        <v>-375</v>
      </c>
      <c r="I412">
        <v>-225.79300000000001</v>
      </c>
      <c r="J412">
        <v>-311.33000000000004</v>
      </c>
      <c r="K412" s="2">
        <f t="shared" si="18"/>
        <v>85.537000000000035</v>
      </c>
      <c r="L412" s="2" t="s">
        <v>5</v>
      </c>
      <c r="M412" s="2">
        <f>IF(TI19294_gegevens_monstervakken3[[#This Row],[Type]]="Smal",70,IF(TI19294_gegevens_monstervakken3[[#This Row],[Type]]="Breed",100,0))</f>
        <v>70</v>
      </c>
      <c r="N41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12" s="37">
        <f t="shared" si="19"/>
        <v>0.34206999999999993</v>
      </c>
      <c r="P412" s="2">
        <v>327</v>
      </c>
      <c r="Q412" s="53">
        <v>111.18</v>
      </c>
      <c r="R412" s="4">
        <f t="shared" si="20"/>
        <v>111.85688999999998</v>
      </c>
      <c r="S412" s="2" t="s">
        <v>63</v>
      </c>
      <c r="T412" s="7"/>
      <c r="U412" s="2" t="s">
        <v>7</v>
      </c>
      <c r="V412" s="2" t="s">
        <v>8</v>
      </c>
    </row>
    <row r="413" spans="1:22" x14ac:dyDescent="0.25">
      <c r="A413" s="2" t="s">
        <v>454</v>
      </c>
      <c r="B413" s="2" t="s">
        <v>449</v>
      </c>
      <c r="E413" s="2">
        <v>-194</v>
      </c>
      <c r="F413" s="2">
        <v>-190</v>
      </c>
      <c r="G413" s="46">
        <v>-266</v>
      </c>
      <c r="H413" s="46">
        <v>-397</v>
      </c>
      <c r="I413">
        <v>-292.06599999999997</v>
      </c>
      <c r="J413">
        <v>-400.29199999999997</v>
      </c>
      <c r="K413" s="2">
        <f t="shared" si="18"/>
        <v>108.226</v>
      </c>
      <c r="L413" s="2" t="s">
        <v>22</v>
      </c>
      <c r="M413" s="2">
        <f>IF(TI19294_gegevens_monstervakken3[[#This Row],[Type]]="Smal",70,IF(TI19294_gegevens_monstervakken3[[#This Row],[Type]]="Breed",100,0))</f>
        <v>100</v>
      </c>
      <c r="N4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13" s="37">
        <f t="shared" si="19"/>
        <v>0</v>
      </c>
      <c r="P413" s="2">
        <v>848</v>
      </c>
      <c r="Q413" s="53">
        <v>203.51999999999998</v>
      </c>
      <c r="R413" s="4">
        <f t="shared" si="20"/>
        <v>0</v>
      </c>
      <c r="S413" s="2" t="s">
        <v>63</v>
      </c>
      <c r="T413" s="7"/>
      <c r="U413" s="2" t="s">
        <v>7</v>
      </c>
      <c r="V413" s="2" t="s">
        <v>8</v>
      </c>
    </row>
    <row r="414" spans="1:22" x14ac:dyDescent="0.25">
      <c r="A414" s="2" t="s">
        <v>455</v>
      </c>
      <c r="B414" s="2" t="s">
        <v>449</v>
      </c>
      <c r="E414" s="2">
        <v>-194</v>
      </c>
      <c r="F414" s="2">
        <v>-190</v>
      </c>
      <c r="G414" s="46">
        <v>-246</v>
      </c>
      <c r="H414" s="46">
        <v>-358</v>
      </c>
      <c r="I414">
        <v>-246.36300000000003</v>
      </c>
      <c r="J414">
        <v>-308.76800000000003</v>
      </c>
      <c r="K414" s="2">
        <f t="shared" si="18"/>
        <v>62.405000000000001</v>
      </c>
      <c r="L414" s="2" t="s">
        <v>22</v>
      </c>
      <c r="M414" s="2">
        <f>IF(TI19294_gegevens_monstervakken3[[#This Row],[Type]]="Smal",70,IF(TI19294_gegevens_monstervakken3[[#This Row],[Type]]="Breed",100,0))</f>
        <v>100</v>
      </c>
      <c r="N4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14" s="37">
        <f t="shared" si="19"/>
        <v>0.4363699999999997</v>
      </c>
      <c r="P414" s="2">
        <v>838</v>
      </c>
      <c r="Q414" s="53">
        <v>368.72</v>
      </c>
      <c r="R414" s="4">
        <f t="shared" si="20"/>
        <v>365.67805999999973</v>
      </c>
      <c r="S414" s="2" t="s">
        <v>63</v>
      </c>
      <c r="T414" s="7"/>
      <c r="U414" s="2" t="s">
        <v>7</v>
      </c>
      <c r="V414" s="2" t="s">
        <v>8</v>
      </c>
    </row>
    <row r="415" spans="1:22" x14ac:dyDescent="0.25">
      <c r="A415" s="2" t="s">
        <v>456</v>
      </c>
      <c r="B415" s="2" t="s">
        <v>449</v>
      </c>
      <c r="E415" s="2">
        <v>-194</v>
      </c>
      <c r="F415" s="2">
        <v>-190</v>
      </c>
      <c r="G415" s="46">
        <v>-237</v>
      </c>
      <c r="H415" s="46">
        <v>-374</v>
      </c>
      <c r="I415">
        <v>-241.98</v>
      </c>
      <c r="J415">
        <v>-400.53900000000004</v>
      </c>
      <c r="K415" s="2">
        <f t="shared" si="18"/>
        <v>158.55900000000005</v>
      </c>
      <c r="L415" s="2" t="s">
        <v>5</v>
      </c>
      <c r="M415" s="2">
        <f>IF(TI19294_gegevens_monstervakken3[[#This Row],[Type]]="Smal",70,IF(TI19294_gegevens_monstervakken3[[#This Row],[Type]]="Breed",100,0))</f>
        <v>70</v>
      </c>
      <c r="N4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15" s="37">
        <f t="shared" si="19"/>
        <v>0.18020000000000011</v>
      </c>
      <c r="P415" s="2">
        <v>449</v>
      </c>
      <c r="Q415" s="53">
        <v>103.27000000000001</v>
      </c>
      <c r="R415" s="4">
        <f t="shared" si="20"/>
        <v>80.909800000000047</v>
      </c>
      <c r="S415" s="2" t="s">
        <v>63</v>
      </c>
      <c r="T415" s="7"/>
      <c r="U415" s="2" t="s">
        <v>7</v>
      </c>
      <c r="V415" s="2" t="s">
        <v>8</v>
      </c>
    </row>
    <row r="416" spans="1:22" x14ac:dyDescent="0.25">
      <c r="A416" s="2" t="s">
        <v>457</v>
      </c>
      <c r="B416" s="2" t="s">
        <v>449</v>
      </c>
      <c r="E416" s="2">
        <v>-194</v>
      </c>
      <c r="F416" s="2">
        <v>-190</v>
      </c>
      <c r="G416" s="46">
        <v>-220</v>
      </c>
      <c r="H416" s="46">
        <v>-366</v>
      </c>
      <c r="I416">
        <v>-221.69599999999997</v>
      </c>
      <c r="J416">
        <v>-262.56900000000002</v>
      </c>
      <c r="K416" s="2">
        <f t="shared" si="18"/>
        <v>40.873000000000047</v>
      </c>
      <c r="L416" s="2" t="s">
        <v>5</v>
      </c>
      <c r="M416" s="2">
        <f>IF(TI19294_gegevens_monstervakken3[[#This Row],[Type]]="Smal",70,IF(TI19294_gegevens_monstervakken3[[#This Row],[Type]]="Breed",100,0))</f>
        <v>70</v>
      </c>
      <c r="N416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-262.56900000000002</v>
      </c>
      <c r="O416" s="37">
        <f t="shared" si="19"/>
        <v>0.40873000000000048</v>
      </c>
      <c r="P416" s="2">
        <v>169</v>
      </c>
      <c r="Q416" s="53">
        <v>67.600000000000009</v>
      </c>
      <c r="R416" s="4">
        <f t="shared" si="20"/>
        <v>69.075370000000078</v>
      </c>
      <c r="S416" s="2" t="s">
        <v>63</v>
      </c>
      <c r="T416" s="7"/>
      <c r="U416" s="2" t="s">
        <v>7</v>
      </c>
      <c r="V416" s="2" t="s">
        <v>8</v>
      </c>
    </row>
    <row r="417" spans="1:22" x14ac:dyDescent="0.25">
      <c r="A417" s="2" t="s">
        <v>458</v>
      </c>
      <c r="B417" s="2" t="s">
        <v>449</v>
      </c>
      <c r="E417" s="2">
        <v>-194</v>
      </c>
      <c r="F417" s="2">
        <v>-190</v>
      </c>
      <c r="G417" s="46">
        <v>-211</v>
      </c>
      <c r="H417" s="46">
        <v>-332</v>
      </c>
      <c r="I417">
        <v>-232.01499999999999</v>
      </c>
      <c r="J417">
        <v>-282.233</v>
      </c>
      <c r="K417" s="2">
        <f t="shared" si="18"/>
        <v>50.218000000000018</v>
      </c>
      <c r="L417" s="2" t="s">
        <v>5</v>
      </c>
      <c r="M417" s="2">
        <f>IF(TI19294_gegevens_monstervakken3[[#This Row],[Type]]="Smal",70,IF(TI19294_gegevens_monstervakken3[[#This Row],[Type]]="Breed",100,0))</f>
        <v>70</v>
      </c>
      <c r="N41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17" s="37">
        <f t="shared" si="19"/>
        <v>0.27985000000000015</v>
      </c>
      <c r="P417" s="2">
        <v>119</v>
      </c>
      <c r="Q417" s="53">
        <v>58.31</v>
      </c>
      <c r="R417" s="4">
        <f t="shared" si="20"/>
        <v>33.302150000000019</v>
      </c>
      <c r="S417" s="2" t="s">
        <v>63</v>
      </c>
      <c r="T417" s="7"/>
      <c r="U417" s="2" t="s">
        <v>7</v>
      </c>
      <c r="V417" s="2" t="s">
        <v>8</v>
      </c>
    </row>
    <row r="418" spans="1:22" x14ac:dyDescent="0.25">
      <c r="A418" s="2" t="s">
        <v>459</v>
      </c>
      <c r="B418" s="2" t="s">
        <v>460</v>
      </c>
      <c r="E418" s="2">
        <v>-194</v>
      </c>
      <c r="F418" s="2">
        <v>-190</v>
      </c>
      <c r="G418" s="46">
        <v>-270</v>
      </c>
      <c r="H418" s="46">
        <v>-359</v>
      </c>
      <c r="I418">
        <v>-281.072</v>
      </c>
      <c r="J418">
        <v>-383.93899999999996</v>
      </c>
      <c r="K418" s="2">
        <f t="shared" si="18"/>
        <v>102.86699999999996</v>
      </c>
      <c r="L418" s="2" t="s">
        <v>22</v>
      </c>
      <c r="M418" s="2">
        <f>IF(TI19294_gegevens_monstervakken3[[#This Row],[Type]]="Smal",70,IF(TI19294_gegevens_monstervakken3[[#This Row],[Type]]="Breed",100,0))</f>
        <v>100</v>
      </c>
      <c r="N4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18" s="37">
        <f t="shared" si="19"/>
        <v>8.927999999999997E-2</v>
      </c>
      <c r="P418" s="2">
        <v>787</v>
      </c>
      <c r="Q418" s="53">
        <v>157.4</v>
      </c>
      <c r="R418" s="4">
        <f t="shared" si="20"/>
        <v>70.263359999999977</v>
      </c>
      <c r="S418" s="2" t="s">
        <v>63</v>
      </c>
      <c r="T418" s="7"/>
      <c r="U418" s="2" t="s">
        <v>7</v>
      </c>
      <c r="V418" s="2" t="s">
        <v>8</v>
      </c>
    </row>
    <row r="419" spans="1:22" x14ac:dyDescent="0.25">
      <c r="A419" s="2" t="s">
        <v>461</v>
      </c>
      <c r="B419" s="2" t="s">
        <v>460</v>
      </c>
      <c r="E419" s="2">
        <v>-194</v>
      </c>
      <c r="F419" s="2">
        <v>-190</v>
      </c>
      <c r="G419" s="46">
        <v>-264</v>
      </c>
      <c r="H419" s="46">
        <v>-362</v>
      </c>
      <c r="I419">
        <v>-269.90199999999999</v>
      </c>
      <c r="J419">
        <v>-402.99199999999996</v>
      </c>
      <c r="K419" s="2">
        <f t="shared" si="18"/>
        <v>133.08999999999997</v>
      </c>
      <c r="L419" s="2" t="s">
        <v>22</v>
      </c>
      <c r="M419" s="2">
        <f>IF(TI19294_gegevens_monstervakken3[[#This Row],[Type]]="Smal",70,IF(TI19294_gegevens_monstervakken3[[#This Row],[Type]]="Breed",100,0))</f>
        <v>100</v>
      </c>
      <c r="N4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19" s="37">
        <f t="shared" si="19"/>
        <v>0.20098000000000013</v>
      </c>
      <c r="P419" s="2">
        <v>1017</v>
      </c>
      <c r="Q419" s="53">
        <v>264.42</v>
      </c>
      <c r="R419" s="4">
        <f t="shared" si="20"/>
        <v>204.39666000000014</v>
      </c>
      <c r="S419" s="2" t="s">
        <v>63</v>
      </c>
      <c r="T419" s="7"/>
      <c r="U419" s="2" t="s">
        <v>7</v>
      </c>
      <c r="V419" s="2" t="s">
        <v>8</v>
      </c>
    </row>
    <row r="420" spans="1:22" x14ac:dyDescent="0.25">
      <c r="A420" s="2" t="s">
        <v>462</v>
      </c>
      <c r="B420" s="2" t="s">
        <v>460</v>
      </c>
      <c r="E420" s="2">
        <v>-194</v>
      </c>
      <c r="F420" s="2">
        <v>-190</v>
      </c>
      <c r="G420" s="46">
        <v>-269</v>
      </c>
      <c r="H420" s="46">
        <v>-368</v>
      </c>
      <c r="I420">
        <v>-278.00299999999999</v>
      </c>
      <c r="J420">
        <v>-358.01299999999998</v>
      </c>
      <c r="K420" s="2">
        <f t="shared" si="18"/>
        <v>80.009999999999991</v>
      </c>
      <c r="L420" s="2" t="s">
        <v>22</v>
      </c>
      <c r="M420" s="2">
        <f>IF(TI19294_gegevens_monstervakken3[[#This Row],[Type]]="Smal",70,IF(TI19294_gegevens_monstervakken3[[#This Row],[Type]]="Breed",100,0))</f>
        <v>100</v>
      </c>
      <c r="N42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0" s="37">
        <f t="shared" si="19"/>
        <v>0.11997000000000015</v>
      </c>
      <c r="P420" s="2">
        <v>1273</v>
      </c>
      <c r="Q420" s="53">
        <v>267.33</v>
      </c>
      <c r="R420" s="4">
        <f t="shared" si="20"/>
        <v>152.72181000000018</v>
      </c>
      <c r="S420" s="2" t="s">
        <v>63</v>
      </c>
      <c r="T420" s="7"/>
      <c r="U420" s="2" t="s">
        <v>7</v>
      </c>
      <c r="V420" s="2" t="s">
        <v>8</v>
      </c>
    </row>
    <row r="421" spans="1:22" x14ac:dyDescent="0.25">
      <c r="A421" s="2" t="s">
        <v>463</v>
      </c>
      <c r="B421" s="2" t="s">
        <v>460</v>
      </c>
      <c r="E421" s="2">
        <v>-194</v>
      </c>
      <c r="F421" s="2">
        <v>-190</v>
      </c>
      <c r="G421" s="46">
        <v>-262</v>
      </c>
      <c r="H421" s="46">
        <v>-335</v>
      </c>
      <c r="I421">
        <v>-218.30500000000001</v>
      </c>
      <c r="J421">
        <v>-303.54000000000002</v>
      </c>
      <c r="K421" s="2">
        <f t="shared" si="18"/>
        <v>85.235000000000014</v>
      </c>
      <c r="L421" s="2" t="s">
        <v>22</v>
      </c>
      <c r="M421" s="2">
        <f>IF(TI19294_gegevens_monstervakken3[[#This Row],[Type]]="Smal",70,IF(TI19294_gegevens_monstervakken3[[#This Row],[Type]]="Breed",100,0))</f>
        <v>100</v>
      </c>
      <c r="N421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-303.54000000000002</v>
      </c>
      <c r="O421" s="37">
        <f t="shared" si="19"/>
        <v>0.85235000000000016</v>
      </c>
      <c r="P421" s="2">
        <v>1345</v>
      </c>
      <c r="Q421" s="53">
        <v>376.6</v>
      </c>
      <c r="R421" s="4">
        <f t="shared" si="20"/>
        <v>1146.4107500000002</v>
      </c>
      <c r="S421" s="2" t="s">
        <v>63</v>
      </c>
      <c r="T421" s="7"/>
      <c r="U421" s="2" t="s">
        <v>7</v>
      </c>
      <c r="V421" s="2" t="s">
        <v>8</v>
      </c>
    </row>
    <row r="422" spans="1:22" x14ac:dyDescent="0.25">
      <c r="A422" s="2" t="s">
        <v>464</v>
      </c>
      <c r="B422" s="2" t="s">
        <v>460</v>
      </c>
      <c r="E422" s="2">
        <v>-194</v>
      </c>
      <c r="F422" s="2">
        <v>-190</v>
      </c>
      <c r="G422" s="46">
        <v>-272</v>
      </c>
      <c r="H422" s="46">
        <v>-366</v>
      </c>
      <c r="I422">
        <v>-282.05500000000001</v>
      </c>
      <c r="J422">
        <v>-406.91899999999998</v>
      </c>
      <c r="K422" s="2">
        <f t="shared" si="18"/>
        <v>124.86399999999998</v>
      </c>
      <c r="L422" s="2" t="s">
        <v>22</v>
      </c>
      <c r="M422" s="2">
        <f>IF(TI19294_gegevens_monstervakken3[[#This Row],[Type]]="Smal",70,IF(TI19294_gegevens_monstervakken3[[#This Row],[Type]]="Breed",100,0))</f>
        <v>100</v>
      </c>
      <c r="N42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2" s="37">
        <f t="shared" si="19"/>
        <v>7.9449999999999937E-2</v>
      </c>
      <c r="P422" s="2">
        <v>900</v>
      </c>
      <c r="Q422" s="53">
        <v>162</v>
      </c>
      <c r="R422" s="4">
        <f t="shared" si="20"/>
        <v>71.504999999999939</v>
      </c>
      <c r="S422" s="2" t="s">
        <v>63</v>
      </c>
      <c r="T422" s="7"/>
      <c r="U422" s="2" t="s">
        <v>7</v>
      </c>
      <c r="V422" s="2" t="s">
        <v>8</v>
      </c>
    </row>
    <row r="423" spans="1:22" x14ac:dyDescent="0.25">
      <c r="A423" s="2" t="s">
        <v>465</v>
      </c>
      <c r="B423" s="2" t="s">
        <v>460</v>
      </c>
      <c r="E423" s="2">
        <v>-194</v>
      </c>
      <c r="F423" s="2">
        <v>-190</v>
      </c>
      <c r="G423" s="46">
        <v>-260</v>
      </c>
      <c r="H423" s="46">
        <v>-346</v>
      </c>
      <c r="I423">
        <v>-288.78199999999998</v>
      </c>
      <c r="J423">
        <v>-391.65499999999997</v>
      </c>
      <c r="K423" s="2">
        <f t="shared" si="18"/>
        <v>102.87299999999999</v>
      </c>
      <c r="L423" s="2" t="s">
        <v>22</v>
      </c>
      <c r="M423" s="2">
        <f>IF(TI19294_gegevens_monstervakken3[[#This Row],[Type]]="Smal",70,IF(TI19294_gegevens_monstervakken3[[#This Row],[Type]]="Breed",100,0))</f>
        <v>100</v>
      </c>
      <c r="N42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3" s="37">
        <f t="shared" si="19"/>
        <v>1.2180000000000177E-2</v>
      </c>
      <c r="P423" s="2">
        <v>1164</v>
      </c>
      <c r="Q423" s="53">
        <v>349.2</v>
      </c>
      <c r="R423" s="4">
        <f t="shared" si="20"/>
        <v>14.177520000000206</v>
      </c>
      <c r="S423" s="2" t="s">
        <v>63</v>
      </c>
      <c r="T423" s="7"/>
      <c r="U423" s="2" t="s">
        <v>7</v>
      </c>
      <c r="V423" s="2" t="s">
        <v>8</v>
      </c>
    </row>
    <row r="424" spans="1:22" x14ac:dyDescent="0.25">
      <c r="A424" s="2" t="s">
        <v>466</v>
      </c>
      <c r="B424" s="2" t="s">
        <v>460</v>
      </c>
      <c r="E424" s="2">
        <v>-194</v>
      </c>
      <c r="F424" s="2">
        <v>-190</v>
      </c>
      <c r="G424" s="46">
        <v>-256</v>
      </c>
      <c r="H424" s="46">
        <v>-354</v>
      </c>
      <c r="I424">
        <v>-304.37</v>
      </c>
      <c r="J424">
        <v>-419.16399999999999</v>
      </c>
      <c r="K424" s="2">
        <f t="shared" si="18"/>
        <v>114.79399999999998</v>
      </c>
      <c r="L424" s="2" t="s">
        <v>22</v>
      </c>
      <c r="M424" s="2">
        <f>IF(TI19294_gegevens_monstervakken3[[#This Row],[Type]]="Smal",70,IF(TI19294_gegevens_monstervakken3[[#This Row],[Type]]="Breed",100,0))</f>
        <v>100</v>
      </c>
      <c r="N42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4" s="37">
        <f t="shared" si="19"/>
        <v>0</v>
      </c>
      <c r="P424" s="2">
        <v>935</v>
      </c>
      <c r="Q424" s="53">
        <v>317.90000000000003</v>
      </c>
      <c r="R424" s="4">
        <f t="shared" si="20"/>
        <v>0</v>
      </c>
      <c r="S424" s="2" t="s">
        <v>63</v>
      </c>
      <c r="T424" s="7"/>
      <c r="U424" s="2" t="s">
        <v>7</v>
      </c>
      <c r="V424" s="2" t="s">
        <v>8</v>
      </c>
    </row>
    <row r="425" spans="1:22" x14ac:dyDescent="0.25">
      <c r="A425" s="2" t="s">
        <v>467</v>
      </c>
      <c r="B425" s="2" t="s">
        <v>460</v>
      </c>
      <c r="E425" s="2">
        <v>-194</v>
      </c>
      <c r="F425" s="2">
        <v>-190</v>
      </c>
      <c r="G425" s="46">
        <v>-268</v>
      </c>
      <c r="H425" s="46">
        <v>-357</v>
      </c>
      <c r="I425">
        <v>-268.16000000000003</v>
      </c>
      <c r="J425">
        <v>-356.97999999999996</v>
      </c>
      <c r="K425" s="2">
        <f t="shared" si="18"/>
        <v>88.819999999999936</v>
      </c>
      <c r="L425" s="2" t="s">
        <v>22</v>
      </c>
      <c r="M425" s="2">
        <f>IF(TI19294_gegevens_monstervakken3[[#This Row],[Type]]="Smal",70,IF(TI19294_gegevens_monstervakken3[[#This Row],[Type]]="Breed",100,0))</f>
        <v>100</v>
      </c>
      <c r="N4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5" s="37">
        <f t="shared" si="19"/>
        <v>0.21839999999999976</v>
      </c>
      <c r="P425" s="2">
        <v>1140</v>
      </c>
      <c r="Q425" s="53">
        <v>250.8</v>
      </c>
      <c r="R425" s="4">
        <f t="shared" si="20"/>
        <v>248.97599999999971</v>
      </c>
      <c r="S425" s="2" t="s">
        <v>63</v>
      </c>
      <c r="T425" s="7"/>
      <c r="U425" s="2" t="s">
        <v>7</v>
      </c>
      <c r="V425" s="2" t="s">
        <v>8</v>
      </c>
    </row>
    <row r="426" spans="1:22" x14ac:dyDescent="0.25">
      <c r="A426" s="2" t="s">
        <v>468</v>
      </c>
      <c r="B426" s="2" t="s">
        <v>460</v>
      </c>
      <c r="E426" s="2">
        <v>-194</v>
      </c>
      <c r="F426" s="2">
        <v>-190</v>
      </c>
      <c r="G426" s="46">
        <v>-272</v>
      </c>
      <c r="H426" s="46">
        <v>-354</v>
      </c>
      <c r="I426">
        <v>-271.74</v>
      </c>
      <c r="J426">
        <v>-372.37599999999998</v>
      </c>
      <c r="K426" s="2">
        <f t="shared" si="18"/>
        <v>100.63599999999997</v>
      </c>
      <c r="L426" s="2" t="s">
        <v>22</v>
      </c>
      <c r="M426" s="2">
        <f>IF(TI19294_gegevens_monstervakken3[[#This Row],[Type]]="Smal",70,IF(TI19294_gegevens_monstervakken3[[#This Row],[Type]]="Breed",100,0))</f>
        <v>100</v>
      </c>
      <c r="N4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6" s="37">
        <f t="shared" si="19"/>
        <v>0.1825999999999999</v>
      </c>
      <c r="P426" s="2">
        <v>1007</v>
      </c>
      <c r="Q426" s="53">
        <v>181.26</v>
      </c>
      <c r="R426" s="4">
        <f t="shared" si="20"/>
        <v>183.87819999999991</v>
      </c>
      <c r="S426" s="2" t="s">
        <v>63</v>
      </c>
      <c r="T426" s="7"/>
      <c r="U426" s="2" t="s">
        <v>7</v>
      </c>
      <c r="V426" s="2" t="s">
        <v>8</v>
      </c>
    </row>
    <row r="427" spans="1:22" x14ac:dyDescent="0.25">
      <c r="A427" s="2" t="s">
        <v>469</v>
      </c>
      <c r="B427" s="2" t="s">
        <v>460</v>
      </c>
      <c r="E427" s="2">
        <v>-194</v>
      </c>
      <c r="F427" s="2">
        <v>-190</v>
      </c>
      <c r="G427" s="46">
        <v>-272</v>
      </c>
      <c r="H427" s="46">
        <v>-355</v>
      </c>
      <c r="I427">
        <v>-269.59899999999999</v>
      </c>
      <c r="J427">
        <v>-345.83199999999999</v>
      </c>
      <c r="K427" s="2">
        <f t="shared" si="18"/>
        <v>76.233000000000004</v>
      </c>
      <c r="L427" s="2" t="s">
        <v>22</v>
      </c>
      <c r="M427" s="2">
        <f>IF(TI19294_gegevens_monstervakken3[[#This Row],[Type]]="Smal",70,IF(TI19294_gegevens_monstervakken3[[#This Row],[Type]]="Breed",100,0))</f>
        <v>100</v>
      </c>
      <c r="N42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27" s="37">
        <f t="shared" si="19"/>
        <v>0.20401000000000011</v>
      </c>
      <c r="P427" s="2">
        <v>1315</v>
      </c>
      <c r="Q427" s="53">
        <v>236.7</v>
      </c>
      <c r="R427" s="4">
        <f t="shared" si="20"/>
        <v>268.27315000000016</v>
      </c>
      <c r="S427" s="2" t="s">
        <v>63</v>
      </c>
      <c r="T427" s="7"/>
      <c r="U427" s="2" t="s">
        <v>7</v>
      </c>
      <c r="V427" s="2" t="s">
        <v>8</v>
      </c>
    </row>
    <row r="428" spans="1:22" x14ac:dyDescent="0.25">
      <c r="A428" s="2" t="s">
        <v>470</v>
      </c>
      <c r="B428" s="2" t="s">
        <v>471</v>
      </c>
      <c r="E428" s="2">
        <v>-194</v>
      </c>
      <c r="F428" s="2">
        <v>-190</v>
      </c>
      <c r="G428" s="46">
        <v>-222</v>
      </c>
      <c r="H428" s="46">
        <v>-369</v>
      </c>
      <c r="I428">
        <v>-227.72399999999999</v>
      </c>
      <c r="J428">
        <v>-365.08600000000001</v>
      </c>
      <c r="K428" s="2">
        <f t="shared" si="18"/>
        <v>137.36200000000002</v>
      </c>
      <c r="L428" s="2" t="s">
        <v>5</v>
      </c>
      <c r="M428" s="2">
        <f>IF(TI19294_gegevens_monstervakken3[[#This Row],[Type]]="Smal",70,IF(TI19294_gegevens_monstervakken3[[#This Row],[Type]]="Breed",100,0))</f>
        <v>70</v>
      </c>
      <c r="N4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28" s="37">
        <f t="shared" si="19"/>
        <v>0.3227600000000001</v>
      </c>
      <c r="P428" s="2">
        <v>371</v>
      </c>
      <c r="Q428" s="53">
        <v>140.97999999999999</v>
      </c>
      <c r="R428" s="4">
        <f t="shared" si="20"/>
        <v>119.74396000000004</v>
      </c>
      <c r="S428" s="2" t="s">
        <v>63</v>
      </c>
      <c r="T428" s="7"/>
      <c r="U428" s="2" t="s">
        <v>7</v>
      </c>
      <c r="V428" s="2" t="s">
        <v>8</v>
      </c>
    </row>
    <row r="429" spans="1:22" x14ac:dyDescent="0.25">
      <c r="A429" s="2" t="s">
        <v>472</v>
      </c>
      <c r="B429" s="2" t="s">
        <v>471</v>
      </c>
      <c r="C429" s="7" t="s">
        <v>648</v>
      </c>
      <c r="E429" s="2">
        <v>-194</v>
      </c>
      <c r="F429" s="2">
        <v>-190</v>
      </c>
      <c r="G429" s="46">
        <v>-230</v>
      </c>
      <c r="H429" s="46">
        <v>-366</v>
      </c>
      <c r="I429">
        <v>-265.517</v>
      </c>
      <c r="J429">
        <v>-371.97499999999997</v>
      </c>
      <c r="K429" s="2">
        <f t="shared" si="18"/>
        <v>106.45799999999997</v>
      </c>
      <c r="L429" s="2" t="s">
        <v>5</v>
      </c>
      <c r="M429" s="2">
        <f>IF(TI19294_gegevens_monstervakken3[[#This Row],[Type]]="Smal",70,IF(TI19294_gegevens_monstervakken3[[#This Row],[Type]]="Breed",100,0))</f>
        <v>70</v>
      </c>
      <c r="N42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29" s="37">
        <f t="shared" si="19"/>
        <v>0</v>
      </c>
      <c r="P429" s="2">
        <v>247</v>
      </c>
      <c r="Q429" s="53">
        <v>0</v>
      </c>
      <c r="R429" s="4">
        <f t="shared" si="20"/>
        <v>0</v>
      </c>
      <c r="S429" s="2" t="s">
        <v>63</v>
      </c>
      <c r="T429" s="7"/>
      <c r="U429" s="2" t="s">
        <v>7</v>
      </c>
      <c r="V429" s="2" t="s">
        <v>8</v>
      </c>
    </row>
    <row r="430" spans="1:22" x14ac:dyDescent="0.25">
      <c r="A430" s="2" t="s">
        <v>473</v>
      </c>
      <c r="B430" s="2" t="s">
        <v>471</v>
      </c>
      <c r="E430" s="2">
        <v>-194</v>
      </c>
      <c r="F430" s="2">
        <v>-190</v>
      </c>
      <c r="G430" s="46">
        <v>-214</v>
      </c>
      <c r="H430" s="46">
        <v>-349</v>
      </c>
      <c r="I430">
        <v>-224.221</v>
      </c>
      <c r="J430">
        <v>-296.20699999999999</v>
      </c>
      <c r="K430" s="2">
        <f t="shared" si="18"/>
        <v>71.98599999999999</v>
      </c>
      <c r="L430" s="2" t="s">
        <v>5</v>
      </c>
      <c r="M430" s="2">
        <f>IF(TI19294_gegevens_monstervakken3[[#This Row],[Type]]="Smal",70,IF(TI19294_gegevens_monstervakken3[[#This Row],[Type]]="Breed",100,0))</f>
        <v>70</v>
      </c>
      <c r="N43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0" s="37">
        <f t="shared" si="19"/>
        <v>0.35778999999999994</v>
      </c>
      <c r="P430" s="2">
        <v>176</v>
      </c>
      <c r="Q430" s="53">
        <v>80.960000000000008</v>
      </c>
      <c r="R430" s="4">
        <f t="shared" si="20"/>
        <v>62.971039999999988</v>
      </c>
      <c r="S430" s="2" t="s">
        <v>63</v>
      </c>
      <c r="T430" s="7"/>
      <c r="U430" s="2" t="s">
        <v>7</v>
      </c>
      <c r="V430" s="2" t="s">
        <v>8</v>
      </c>
    </row>
    <row r="431" spans="1:22" x14ac:dyDescent="0.25">
      <c r="A431" s="2" t="s">
        <v>474</v>
      </c>
      <c r="B431" s="2" t="s">
        <v>471</v>
      </c>
      <c r="C431" s="7" t="s">
        <v>648</v>
      </c>
      <c r="E431" s="2">
        <v>-194</v>
      </c>
      <c r="F431" s="2">
        <v>-190</v>
      </c>
      <c r="G431" s="46">
        <v>-285</v>
      </c>
      <c r="H431" s="46">
        <v>-336</v>
      </c>
      <c r="I431">
        <v>-296.81200000000001</v>
      </c>
      <c r="J431">
        <v>-365.053</v>
      </c>
      <c r="K431" s="2">
        <f t="shared" si="18"/>
        <v>68.240999999999985</v>
      </c>
      <c r="L431" s="2" t="s">
        <v>5</v>
      </c>
      <c r="M431" s="2">
        <f>IF(TI19294_gegevens_monstervakken3[[#This Row],[Type]]="Smal",70,IF(TI19294_gegevens_monstervakken3[[#This Row],[Type]]="Breed",100,0))</f>
        <v>70</v>
      </c>
      <c r="N4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1" s="37">
        <f t="shared" si="19"/>
        <v>0</v>
      </c>
      <c r="P431" s="2">
        <v>396</v>
      </c>
      <c r="Q431" s="53">
        <v>0</v>
      </c>
      <c r="R431" s="4">
        <f t="shared" si="20"/>
        <v>0</v>
      </c>
      <c r="S431" s="2" t="s">
        <v>63</v>
      </c>
      <c r="T431" s="7"/>
      <c r="U431" s="2" t="s">
        <v>7</v>
      </c>
      <c r="V431" s="2" t="s">
        <v>8</v>
      </c>
    </row>
    <row r="432" spans="1:22" x14ac:dyDescent="0.25">
      <c r="A432" s="2" t="s">
        <v>475</v>
      </c>
      <c r="B432" s="2" t="s">
        <v>471</v>
      </c>
      <c r="E432" s="2">
        <v>-194</v>
      </c>
      <c r="F432" s="2">
        <v>-190</v>
      </c>
      <c r="G432" s="46">
        <v>-215</v>
      </c>
      <c r="H432" s="46">
        <v>-336</v>
      </c>
      <c r="I432">
        <v>-258.12900000000002</v>
      </c>
      <c r="J432">
        <v>-348.30199999999996</v>
      </c>
      <c r="K432" s="2">
        <f t="shared" si="18"/>
        <v>90.172999999999945</v>
      </c>
      <c r="L432" s="2" t="s">
        <v>5</v>
      </c>
      <c r="M432" s="2">
        <f>IF(TI19294_gegevens_monstervakken3[[#This Row],[Type]]="Smal",70,IF(TI19294_gegevens_monstervakken3[[#This Row],[Type]]="Breed",100,0))</f>
        <v>70</v>
      </c>
      <c r="N43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2" s="37">
        <f t="shared" si="19"/>
        <v>1.870999999999981E-2</v>
      </c>
      <c r="P432" s="2">
        <v>244</v>
      </c>
      <c r="Q432" s="53">
        <v>109.8</v>
      </c>
      <c r="R432" s="4">
        <f t="shared" si="20"/>
        <v>4.565239999999954</v>
      </c>
      <c r="S432" s="2" t="s">
        <v>63</v>
      </c>
      <c r="T432" s="7"/>
      <c r="U432" s="2" t="s">
        <v>7</v>
      </c>
      <c r="V432" s="2" t="s">
        <v>8</v>
      </c>
    </row>
    <row r="433" spans="1:22" x14ac:dyDescent="0.25">
      <c r="A433" s="2" t="s">
        <v>476</v>
      </c>
      <c r="B433" s="2" t="s">
        <v>471</v>
      </c>
      <c r="E433" s="2">
        <v>-194</v>
      </c>
      <c r="F433" s="2">
        <v>-190</v>
      </c>
      <c r="G433" s="46">
        <v>-214</v>
      </c>
      <c r="H433" s="46">
        <v>-343</v>
      </c>
      <c r="I433">
        <v>-210.08699999999999</v>
      </c>
      <c r="J433">
        <v>-286.98399999999998</v>
      </c>
      <c r="K433" s="2">
        <f t="shared" si="18"/>
        <v>76.896999999999991</v>
      </c>
      <c r="L433" s="2" t="s">
        <v>5</v>
      </c>
      <c r="M433" s="2">
        <f>IF(TI19294_gegevens_monstervakken3[[#This Row],[Type]]="Smal",70,IF(TI19294_gegevens_monstervakken3[[#This Row],[Type]]="Breed",100,0))</f>
        <v>70</v>
      </c>
      <c r="N43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3" s="37">
        <f t="shared" si="19"/>
        <v>0.49913000000000013</v>
      </c>
      <c r="P433" s="2">
        <v>277</v>
      </c>
      <c r="Q433" s="53">
        <v>127.42</v>
      </c>
      <c r="R433" s="4">
        <f t="shared" si="20"/>
        <v>138.25901000000005</v>
      </c>
      <c r="S433" s="2" t="s">
        <v>63</v>
      </c>
      <c r="T433" s="7"/>
      <c r="U433" s="2" t="s">
        <v>7</v>
      </c>
      <c r="V433" s="2" t="s">
        <v>8</v>
      </c>
    </row>
    <row r="434" spans="1:22" x14ac:dyDescent="0.25">
      <c r="A434" s="2" t="s">
        <v>477</v>
      </c>
      <c r="B434" s="2" t="s">
        <v>471</v>
      </c>
      <c r="C434" s="7" t="s">
        <v>648</v>
      </c>
      <c r="E434" s="2">
        <v>-194</v>
      </c>
      <c r="F434" s="2">
        <v>-190</v>
      </c>
      <c r="G434" s="46">
        <v>-275</v>
      </c>
      <c r="H434" s="46">
        <v>-373</v>
      </c>
      <c r="I434">
        <v>-279.26900000000001</v>
      </c>
      <c r="J434">
        <v>-339.41899999999998</v>
      </c>
      <c r="K434" s="2">
        <f t="shared" si="18"/>
        <v>60.149999999999977</v>
      </c>
      <c r="L434" s="2" t="s">
        <v>5</v>
      </c>
      <c r="M434" s="2">
        <f>IF(TI19294_gegevens_monstervakken3[[#This Row],[Type]]="Smal",70,IF(TI19294_gegevens_monstervakken3[[#This Row],[Type]]="Breed",100,0))</f>
        <v>70</v>
      </c>
      <c r="N4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4" s="37">
        <f t="shared" si="19"/>
        <v>0</v>
      </c>
      <c r="P434" s="2">
        <v>530</v>
      </c>
      <c r="Q434" s="53">
        <v>0</v>
      </c>
      <c r="R434" s="4">
        <f t="shared" si="20"/>
        <v>0</v>
      </c>
      <c r="S434" s="2" t="s">
        <v>63</v>
      </c>
      <c r="T434" s="7"/>
      <c r="U434" s="2" t="s">
        <v>7</v>
      </c>
      <c r="V434" s="2" t="s">
        <v>8</v>
      </c>
    </row>
    <row r="435" spans="1:22" x14ac:dyDescent="0.25">
      <c r="A435" s="2" t="s">
        <v>478</v>
      </c>
      <c r="B435" s="2" t="s">
        <v>471</v>
      </c>
      <c r="C435" s="7" t="s">
        <v>648</v>
      </c>
      <c r="E435" s="2">
        <v>-194</v>
      </c>
      <c r="F435" s="2">
        <v>-190</v>
      </c>
      <c r="G435" s="46">
        <v>-369</v>
      </c>
      <c r="H435" s="46">
        <v>-424</v>
      </c>
      <c r="I435">
        <v>-398.80799999999999</v>
      </c>
      <c r="J435">
        <v>-463.25900000000001</v>
      </c>
      <c r="K435" s="2">
        <f t="shared" si="18"/>
        <v>64.451000000000022</v>
      </c>
      <c r="L435" s="2" t="s">
        <v>5</v>
      </c>
      <c r="M435" s="2">
        <f>IF(TI19294_gegevens_monstervakken3[[#This Row],[Type]]="Smal",70,IF(TI19294_gegevens_monstervakken3[[#This Row],[Type]]="Breed",100,0))</f>
        <v>70</v>
      </c>
      <c r="N43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5" s="37">
        <f t="shared" si="19"/>
        <v>0</v>
      </c>
      <c r="P435" s="2">
        <v>557</v>
      </c>
      <c r="Q435" s="53">
        <v>0</v>
      </c>
      <c r="R435" s="4">
        <f t="shared" si="20"/>
        <v>0</v>
      </c>
      <c r="S435" s="2" t="s">
        <v>63</v>
      </c>
      <c r="T435" s="7"/>
      <c r="U435" s="2" t="s">
        <v>7</v>
      </c>
      <c r="V435" s="2" t="s">
        <v>8</v>
      </c>
    </row>
    <row r="436" spans="1:22" x14ac:dyDescent="0.25">
      <c r="A436" s="2" t="s">
        <v>479</v>
      </c>
      <c r="B436" s="2" t="s">
        <v>471</v>
      </c>
      <c r="E436" s="2">
        <v>-194</v>
      </c>
      <c r="F436" s="2">
        <v>-190</v>
      </c>
      <c r="G436" s="46">
        <v>-228</v>
      </c>
      <c r="H436" s="46">
        <v>-375</v>
      </c>
      <c r="I436">
        <v>-236.51399999999998</v>
      </c>
      <c r="J436">
        <v>-362.19899999999996</v>
      </c>
      <c r="K436" s="2">
        <f t="shared" si="18"/>
        <v>125.68499999999997</v>
      </c>
      <c r="L436" s="2" t="s">
        <v>5</v>
      </c>
      <c r="M436" s="2">
        <f>IF(TI19294_gegevens_monstervakken3[[#This Row],[Type]]="Smal",70,IF(TI19294_gegevens_monstervakken3[[#This Row],[Type]]="Breed",100,0))</f>
        <v>70</v>
      </c>
      <c r="N4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6" s="37">
        <f t="shared" si="19"/>
        <v>0.23486000000000018</v>
      </c>
      <c r="P436" s="2">
        <v>347</v>
      </c>
      <c r="Q436" s="53">
        <v>111.04</v>
      </c>
      <c r="R436" s="4">
        <f t="shared" si="20"/>
        <v>81.496420000000057</v>
      </c>
      <c r="S436" s="2" t="s">
        <v>63</v>
      </c>
      <c r="T436" s="7"/>
      <c r="U436" s="2" t="s">
        <v>7</v>
      </c>
      <c r="V436" s="2" t="s">
        <v>8</v>
      </c>
    </row>
    <row r="437" spans="1:22" x14ac:dyDescent="0.25">
      <c r="A437" s="2" t="s">
        <v>480</v>
      </c>
      <c r="B437" s="2" t="s">
        <v>471</v>
      </c>
      <c r="C437" s="54" t="s">
        <v>648</v>
      </c>
      <c r="E437" s="2">
        <v>-194</v>
      </c>
      <c r="F437" s="2">
        <v>-190</v>
      </c>
      <c r="G437" s="46">
        <v>-212</v>
      </c>
      <c r="H437" s="46">
        <v>-359</v>
      </c>
      <c r="I437">
        <v>-204.89600000000002</v>
      </c>
      <c r="J437">
        <v>-273.04400000000004</v>
      </c>
      <c r="K437" s="2">
        <f t="shared" si="18"/>
        <v>68.148000000000025</v>
      </c>
      <c r="L437" s="2" t="s">
        <v>5</v>
      </c>
      <c r="M437" s="2">
        <f>IF(TI19294_gegevens_monstervakken3[[#This Row],[Type]]="Smal",70,IF(TI19294_gegevens_monstervakken3[[#This Row],[Type]]="Breed",100,0))</f>
        <v>70</v>
      </c>
      <c r="N437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-273.04400000000004</v>
      </c>
      <c r="O437" s="37">
        <f t="shared" si="19"/>
        <v>0.6814800000000002</v>
      </c>
      <c r="P437" s="2">
        <v>151</v>
      </c>
      <c r="Q437" s="53">
        <v>72.48</v>
      </c>
      <c r="R437" s="4">
        <f t="shared" si="20"/>
        <v>0</v>
      </c>
      <c r="S437" s="2" t="s">
        <v>63</v>
      </c>
      <c r="T437" s="7"/>
      <c r="U437" s="2" t="s">
        <v>7</v>
      </c>
      <c r="V437" s="2" t="s">
        <v>8</v>
      </c>
    </row>
    <row r="438" spans="1:22" x14ac:dyDescent="0.25">
      <c r="A438" s="2" t="s">
        <v>481</v>
      </c>
      <c r="B438" s="2" t="s">
        <v>482</v>
      </c>
      <c r="E438" s="2">
        <v>-194</v>
      </c>
      <c r="F438" s="2">
        <v>-190</v>
      </c>
      <c r="G438" s="46">
        <v>-211</v>
      </c>
      <c r="H438" s="46">
        <v>-324</v>
      </c>
      <c r="I438">
        <v>-217.56399999999999</v>
      </c>
      <c r="J438">
        <v>-307.42400000000004</v>
      </c>
      <c r="K438" s="2">
        <f t="shared" si="18"/>
        <v>89.860000000000042</v>
      </c>
      <c r="L438" s="2" t="s">
        <v>5</v>
      </c>
      <c r="M438" s="2">
        <f>IF(TI19294_gegevens_monstervakken3[[#This Row],[Type]]="Smal",70,IF(TI19294_gegevens_monstervakken3[[#This Row],[Type]]="Breed",100,0))</f>
        <v>70</v>
      </c>
      <c r="N4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8" s="37">
        <f t="shared" si="19"/>
        <v>0.42436000000000007</v>
      </c>
      <c r="P438" s="2">
        <v>297</v>
      </c>
      <c r="Q438" s="53">
        <v>145.53</v>
      </c>
      <c r="R438" s="4">
        <f t="shared" si="20"/>
        <v>126.03492000000003</v>
      </c>
      <c r="S438" s="2" t="s">
        <v>63</v>
      </c>
      <c r="T438" s="7"/>
      <c r="U438" s="2" t="s">
        <v>7</v>
      </c>
      <c r="V438" s="2" t="s">
        <v>8</v>
      </c>
    </row>
    <row r="439" spans="1:22" x14ac:dyDescent="0.25">
      <c r="A439" s="2" t="s">
        <v>483</v>
      </c>
      <c r="B439" s="2" t="s">
        <v>482</v>
      </c>
      <c r="E439" s="2">
        <v>-194</v>
      </c>
      <c r="F439" s="2">
        <v>-190</v>
      </c>
      <c r="G439" s="46">
        <v>-211</v>
      </c>
      <c r="H439" s="46">
        <v>-323</v>
      </c>
      <c r="I439">
        <v>-225.696</v>
      </c>
      <c r="J439">
        <v>-328.315</v>
      </c>
      <c r="K439" s="2">
        <f t="shared" si="18"/>
        <v>102.619</v>
      </c>
      <c r="L439" s="2" t="s">
        <v>5</v>
      </c>
      <c r="M439" s="2">
        <f>IF(TI19294_gegevens_monstervakken3[[#This Row],[Type]]="Smal",70,IF(TI19294_gegevens_monstervakken3[[#This Row],[Type]]="Breed",100,0))</f>
        <v>70</v>
      </c>
      <c r="N43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39" s="37">
        <f t="shared" si="19"/>
        <v>0.34304000000000001</v>
      </c>
      <c r="P439" s="2">
        <v>171</v>
      </c>
      <c r="Q439" s="53">
        <v>83.789999999999992</v>
      </c>
      <c r="R439" s="4">
        <f t="shared" si="20"/>
        <v>58.659840000000003</v>
      </c>
      <c r="S439" s="2" t="s">
        <v>63</v>
      </c>
      <c r="T439" s="7"/>
      <c r="U439" s="2" t="s">
        <v>7</v>
      </c>
      <c r="V439" s="2" t="s">
        <v>8</v>
      </c>
    </row>
    <row r="440" spans="1:22" x14ac:dyDescent="0.25">
      <c r="A440" s="2" t="s">
        <v>484</v>
      </c>
      <c r="B440" s="2" t="s">
        <v>482</v>
      </c>
      <c r="E440" s="2">
        <v>-194</v>
      </c>
      <c r="F440" s="2">
        <v>-190</v>
      </c>
      <c r="G440" s="46">
        <v>-205</v>
      </c>
      <c r="H440" s="46">
        <v>-313</v>
      </c>
      <c r="I440">
        <v>-244.38300000000001</v>
      </c>
      <c r="J440">
        <v>-357.5</v>
      </c>
      <c r="K440" s="2">
        <f t="shared" si="18"/>
        <v>113.11699999999999</v>
      </c>
      <c r="L440" s="2" t="s">
        <v>5</v>
      </c>
      <c r="M440" s="2">
        <f>IF(TI19294_gegevens_monstervakken3[[#This Row],[Type]]="Smal",70,IF(TI19294_gegevens_monstervakken3[[#This Row],[Type]]="Breed",100,0))</f>
        <v>70</v>
      </c>
      <c r="N44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0" s="37">
        <f t="shared" si="19"/>
        <v>0.15616999999999989</v>
      </c>
      <c r="P440" s="2">
        <v>178</v>
      </c>
      <c r="Q440" s="53">
        <v>97.9</v>
      </c>
      <c r="R440" s="4">
        <f t="shared" si="20"/>
        <v>27.798259999999981</v>
      </c>
      <c r="S440" s="2" t="s">
        <v>63</v>
      </c>
      <c r="T440" s="7"/>
      <c r="U440" s="2" t="s">
        <v>7</v>
      </c>
      <c r="V440" s="2" t="s">
        <v>8</v>
      </c>
    </row>
    <row r="441" spans="1:22" x14ac:dyDescent="0.25">
      <c r="A441" s="2" t="s">
        <v>485</v>
      </c>
      <c r="B441" s="2" t="s">
        <v>482</v>
      </c>
      <c r="E441" s="2">
        <v>-194</v>
      </c>
      <c r="F441" s="2">
        <v>-190</v>
      </c>
      <c r="G441" s="46">
        <v>-221</v>
      </c>
      <c r="H441" s="46">
        <v>-330</v>
      </c>
      <c r="I441">
        <v>-227.50599999999997</v>
      </c>
      <c r="J441">
        <v>-340.512</v>
      </c>
      <c r="K441" s="2">
        <f t="shared" si="18"/>
        <v>113.00600000000003</v>
      </c>
      <c r="L441" s="2" t="s">
        <v>5</v>
      </c>
      <c r="M441" s="2">
        <f>IF(TI19294_gegevens_monstervakken3[[#This Row],[Type]]="Smal",70,IF(TI19294_gegevens_monstervakken3[[#This Row],[Type]]="Breed",100,0))</f>
        <v>70</v>
      </c>
      <c r="N44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1" s="37">
        <f t="shared" si="19"/>
        <v>0.32494000000000028</v>
      </c>
      <c r="P441" s="2">
        <v>189</v>
      </c>
      <c r="Q441" s="53">
        <v>73.710000000000008</v>
      </c>
      <c r="R441" s="4">
        <f t="shared" si="20"/>
        <v>61.413660000000057</v>
      </c>
      <c r="S441" s="2" t="s">
        <v>63</v>
      </c>
      <c r="T441" s="7"/>
      <c r="U441" s="2" t="s">
        <v>7</v>
      </c>
      <c r="V441" s="2" t="s">
        <v>8</v>
      </c>
    </row>
    <row r="442" spans="1:22" x14ac:dyDescent="0.25">
      <c r="A442" s="2" t="s">
        <v>486</v>
      </c>
      <c r="B442" s="2" t="s">
        <v>482</v>
      </c>
      <c r="E442" s="2">
        <v>-194</v>
      </c>
      <c r="F442" s="2">
        <v>-190</v>
      </c>
      <c r="G442" s="46">
        <v>-209</v>
      </c>
      <c r="H442" s="46">
        <v>-338</v>
      </c>
      <c r="I442">
        <v>-230.90600000000001</v>
      </c>
      <c r="J442">
        <v>-347.39</v>
      </c>
      <c r="K442" s="2">
        <f t="shared" si="18"/>
        <v>116.48399999999998</v>
      </c>
      <c r="L442" s="2" t="s">
        <v>5</v>
      </c>
      <c r="M442" s="2">
        <f>IF(TI19294_gegevens_monstervakken3[[#This Row],[Type]]="Smal",70,IF(TI19294_gegevens_monstervakken3[[#This Row],[Type]]="Breed",100,0))</f>
        <v>70</v>
      </c>
      <c r="N4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2" s="37">
        <f t="shared" si="19"/>
        <v>0.29093999999999992</v>
      </c>
      <c r="P442" s="2">
        <v>225</v>
      </c>
      <c r="Q442" s="53">
        <v>114.75</v>
      </c>
      <c r="R442" s="4">
        <f t="shared" si="20"/>
        <v>65.461499999999987</v>
      </c>
      <c r="S442" s="2" t="s">
        <v>63</v>
      </c>
      <c r="T442" s="7"/>
      <c r="U442" s="2" t="s">
        <v>7</v>
      </c>
      <c r="V442" s="2" t="s">
        <v>8</v>
      </c>
    </row>
    <row r="443" spans="1:22" x14ac:dyDescent="0.25">
      <c r="A443" s="2" t="s">
        <v>487</v>
      </c>
      <c r="B443" s="2" t="s">
        <v>482</v>
      </c>
      <c r="E443" s="2">
        <v>-194</v>
      </c>
      <c r="F443" s="2">
        <v>-190</v>
      </c>
      <c r="G443" s="46">
        <v>-211</v>
      </c>
      <c r="H443" s="46">
        <v>-329</v>
      </c>
      <c r="I443">
        <v>-228.68</v>
      </c>
      <c r="J443">
        <v>-348.33300000000003</v>
      </c>
      <c r="K443" s="2">
        <f t="shared" si="18"/>
        <v>119.65300000000002</v>
      </c>
      <c r="L443" s="2" t="s">
        <v>5</v>
      </c>
      <c r="M443" s="2">
        <f>IF(TI19294_gegevens_monstervakken3[[#This Row],[Type]]="Smal",70,IF(TI19294_gegevens_monstervakken3[[#This Row],[Type]]="Breed",100,0))</f>
        <v>70</v>
      </c>
      <c r="N4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3" s="37">
        <f t="shared" si="19"/>
        <v>0.31319999999999992</v>
      </c>
      <c r="P443" s="2">
        <v>228</v>
      </c>
      <c r="Q443" s="53">
        <v>111.72</v>
      </c>
      <c r="R443" s="4">
        <f t="shared" si="20"/>
        <v>71.409599999999983</v>
      </c>
      <c r="S443" s="2" t="s">
        <v>63</v>
      </c>
      <c r="T443" s="7"/>
      <c r="U443" s="2" t="s">
        <v>7</v>
      </c>
      <c r="V443" s="2" t="s">
        <v>8</v>
      </c>
    </row>
    <row r="444" spans="1:22" x14ac:dyDescent="0.25">
      <c r="A444" s="2" t="s">
        <v>488</v>
      </c>
      <c r="B444" s="2" t="s">
        <v>482</v>
      </c>
      <c r="E444" s="2">
        <v>-194</v>
      </c>
      <c r="F444" s="2">
        <v>-190</v>
      </c>
      <c r="G444" s="46">
        <v>-210</v>
      </c>
      <c r="H444" s="46">
        <v>-340</v>
      </c>
      <c r="I444">
        <v>-237.67599999999999</v>
      </c>
      <c r="J444">
        <v>-362.59800000000001</v>
      </c>
      <c r="K444" s="2">
        <f t="shared" si="18"/>
        <v>124.92200000000003</v>
      </c>
      <c r="L444" s="2" t="s">
        <v>5</v>
      </c>
      <c r="M444" s="2">
        <f>IF(TI19294_gegevens_monstervakken3[[#This Row],[Type]]="Smal",70,IF(TI19294_gegevens_monstervakken3[[#This Row],[Type]]="Breed",100,0))</f>
        <v>70</v>
      </c>
      <c r="N4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4" s="37">
        <f t="shared" si="19"/>
        <v>0.22324000000000013</v>
      </c>
      <c r="P444" s="2">
        <v>199</v>
      </c>
      <c r="Q444" s="53">
        <v>99.5</v>
      </c>
      <c r="R444" s="4">
        <f t="shared" si="20"/>
        <v>44.424760000000028</v>
      </c>
      <c r="S444" s="2" t="s">
        <v>63</v>
      </c>
      <c r="T444" s="7"/>
      <c r="U444" s="2" t="s">
        <v>7</v>
      </c>
      <c r="V444" s="2" t="s">
        <v>8</v>
      </c>
    </row>
    <row r="445" spans="1:22" x14ac:dyDescent="0.25">
      <c r="A445" s="2" t="s">
        <v>489</v>
      </c>
      <c r="B445" s="2" t="s">
        <v>482</v>
      </c>
      <c r="E445" s="2">
        <v>-194</v>
      </c>
      <c r="F445" s="2">
        <v>-190</v>
      </c>
      <c r="G445" s="46">
        <v>-218</v>
      </c>
      <c r="H445" s="46">
        <v>-365</v>
      </c>
      <c r="I445">
        <v>-219.26100000000002</v>
      </c>
      <c r="J445">
        <v>-351.78800000000001</v>
      </c>
      <c r="K445" s="2">
        <f t="shared" si="18"/>
        <v>132.52699999999999</v>
      </c>
      <c r="L445" s="2" t="s">
        <v>5</v>
      </c>
      <c r="M445" s="2">
        <f>IF(TI19294_gegevens_monstervakken3[[#This Row],[Type]]="Smal",70,IF(TI19294_gegevens_monstervakken3[[#This Row],[Type]]="Breed",100,0))</f>
        <v>70</v>
      </c>
      <c r="N4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5" s="37">
        <f t="shared" si="19"/>
        <v>0.40738999999999975</v>
      </c>
      <c r="P445" s="2">
        <v>314</v>
      </c>
      <c r="Q445" s="53">
        <v>131.88</v>
      </c>
      <c r="R445" s="4">
        <f t="shared" si="20"/>
        <v>127.92045999999992</v>
      </c>
      <c r="S445" s="2" t="s">
        <v>63</v>
      </c>
      <c r="T445" s="7"/>
      <c r="U445" s="2" t="s">
        <v>7</v>
      </c>
      <c r="V445" s="2" t="s">
        <v>8</v>
      </c>
    </row>
    <row r="446" spans="1:22" x14ac:dyDescent="0.25">
      <c r="A446" s="2" t="s">
        <v>490</v>
      </c>
      <c r="B446" s="2" t="s">
        <v>482</v>
      </c>
      <c r="E446" s="2">
        <v>-194</v>
      </c>
      <c r="F446" s="2">
        <v>-190</v>
      </c>
      <c r="G446" s="46">
        <v>-211</v>
      </c>
      <c r="H446" s="46">
        <v>-322</v>
      </c>
      <c r="I446">
        <v>-239.51500000000001</v>
      </c>
      <c r="J446">
        <v>-339.93799999999999</v>
      </c>
      <c r="K446" s="2">
        <f t="shared" si="18"/>
        <v>100.42299999999997</v>
      </c>
      <c r="L446" s="2" t="s">
        <v>5</v>
      </c>
      <c r="M446" s="2">
        <f>IF(TI19294_gegevens_monstervakken3[[#This Row],[Type]]="Smal",70,IF(TI19294_gegevens_monstervakken3[[#This Row],[Type]]="Breed",100,0))</f>
        <v>70</v>
      </c>
      <c r="N44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6" s="37">
        <f t="shared" si="19"/>
        <v>0.20484999999999987</v>
      </c>
      <c r="P446" s="2">
        <v>209</v>
      </c>
      <c r="Q446" s="53">
        <v>102.41</v>
      </c>
      <c r="R446" s="4">
        <f t="shared" si="20"/>
        <v>42.813649999999974</v>
      </c>
      <c r="S446" s="2" t="s">
        <v>63</v>
      </c>
      <c r="T446" s="7"/>
      <c r="U446" s="2" t="s">
        <v>7</v>
      </c>
      <c r="V446" s="2" t="s">
        <v>8</v>
      </c>
    </row>
    <row r="447" spans="1:22" x14ac:dyDescent="0.25">
      <c r="A447" s="2" t="s">
        <v>491</v>
      </c>
      <c r="B447" s="2" t="s">
        <v>482</v>
      </c>
      <c r="E447" s="2">
        <v>-194</v>
      </c>
      <c r="F447" s="2">
        <v>-190</v>
      </c>
      <c r="G447" s="46">
        <v>-209</v>
      </c>
      <c r="H447" s="46">
        <v>-325</v>
      </c>
      <c r="I447">
        <v>-229.18099999999998</v>
      </c>
      <c r="J447">
        <v>-331.64</v>
      </c>
      <c r="K447" s="2">
        <f t="shared" si="18"/>
        <v>102.459</v>
      </c>
      <c r="L447" s="2" t="s">
        <v>5</v>
      </c>
      <c r="M447" s="2">
        <f>IF(TI19294_gegevens_monstervakken3[[#This Row],[Type]]="Smal",70,IF(TI19294_gegevens_monstervakken3[[#This Row],[Type]]="Breed",100,0))</f>
        <v>70</v>
      </c>
      <c r="N4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7" s="37">
        <f t="shared" si="19"/>
        <v>0.30819000000000019</v>
      </c>
      <c r="P447" s="2">
        <v>190</v>
      </c>
      <c r="Q447" s="53">
        <v>96.9</v>
      </c>
      <c r="R447" s="4">
        <f t="shared" si="20"/>
        <v>58.556100000000036</v>
      </c>
      <c r="S447" s="2" t="s">
        <v>63</v>
      </c>
      <c r="T447" s="7"/>
      <c r="U447" s="2" t="s">
        <v>7</v>
      </c>
      <c r="V447" s="2" t="s">
        <v>8</v>
      </c>
    </row>
    <row r="448" spans="1:22" x14ac:dyDescent="0.25">
      <c r="A448" s="2" t="s">
        <v>492</v>
      </c>
      <c r="B448" s="2" t="s">
        <v>493</v>
      </c>
      <c r="E448" s="2">
        <v>-194</v>
      </c>
      <c r="F448" s="2">
        <v>-190</v>
      </c>
      <c r="G448" s="46">
        <v>-198</v>
      </c>
      <c r="H448" s="46">
        <v>-285</v>
      </c>
      <c r="I448">
        <v>-211.72</v>
      </c>
      <c r="J448">
        <v>-215.79299999999998</v>
      </c>
      <c r="K448" s="2">
        <f t="shared" si="18"/>
        <v>4.0729999999999791</v>
      </c>
      <c r="L448" s="2" t="s">
        <v>5</v>
      </c>
      <c r="M448" s="2">
        <f>IF(TI19294_gegevens_monstervakken3[[#This Row],[Type]]="Smal",70,IF(TI19294_gegevens_monstervakken3[[#This Row],[Type]]="Breed",100,0))</f>
        <v>70</v>
      </c>
      <c r="N448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-215.79299999999998</v>
      </c>
      <c r="O448" s="37">
        <f t="shared" si="19"/>
        <v>4.0729999999999794E-2</v>
      </c>
      <c r="P448" s="2">
        <v>254</v>
      </c>
      <c r="Q448" s="53">
        <v>157.47999999999999</v>
      </c>
      <c r="R448" s="4">
        <f t="shared" si="20"/>
        <v>10.345419999999947</v>
      </c>
      <c r="S448" s="2" t="s">
        <v>63</v>
      </c>
      <c r="T448" s="7"/>
      <c r="U448" s="2" t="s">
        <v>7</v>
      </c>
      <c r="V448" s="2" t="s">
        <v>8</v>
      </c>
    </row>
    <row r="449" spans="1:22" x14ac:dyDescent="0.25">
      <c r="A449" s="2" t="s">
        <v>494</v>
      </c>
      <c r="B449" s="2" t="s">
        <v>493</v>
      </c>
      <c r="E449" s="2">
        <v>-194</v>
      </c>
      <c r="F449" s="2">
        <v>-190</v>
      </c>
      <c r="G449" s="46">
        <v>-194</v>
      </c>
      <c r="H449" s="46">
        <v>-293</v>
      </c>
      <c r="I449">
        <v>-223.85000000000002</v>
      </c>
      <c r="J449">
        <v>-318.464</v>
      </c>
      <c r="K449" s="2">
        <f t="shared" si="18"/>
        <v>94.613999999999976</v>
      </c>
      <c r="L449" s="2" t="s">
        <v>5</v>
      </c>
      <c r="M449" s="2">
        <f>IF(TI19294_gegevens_monstervakken3[[#This Row],[Type]]="Smal",70,IF(TI19294_gegevens_monstervakken3[[#This Row],[Type]]="Breed",100,0))</f>
        <v>70</v>
      </c>
      <c r="N44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49" s="37">
        <f t="shared" si="19"/>
        <v>0.36149999999999977</v>
      </c>
      <c r="P449" s="2">
        <v>166</v>
      </c>
      <c r="Q449" s="53">
        <v>109.56</v>
      </c>
      <c r="R449" s="4">
        <f t="shared" si="20"/>
        <v>60.008999999999958</v>
      </c>
      <c r="S449" s="2" t="s">
        <v>63</v>
      </c>
      <c r="T449" s="7"/>
      <c r="U449" s="2" t="s">
        <v>7</v>
      </c>
      <c r="V449" s="2" t="s">
        <v>8</v>
      </c>
    </row>
    <row r="450" spans="1:22" x14ac:dyDescent="0.25">
      <c r="A450" s="2" t="s">
        <v>495</v>
      </c>
      <c r="B450" s="2" t="s">
        <v>493</v>
      </c>
      <c r="E450" s="2">
        <v>-194</v>
      </c>
      <c r="F450" s="2">
        <v>-190</v>
      </c>
      <c r="G450" s="46">
        <v>-202</v>
      </c>
      <c r="H450" s="46">
        <v>-287</v>
      </c>
      <c r="I450">
        <v>-216.48299999999998</v>
      </c>
      <c r="J450">
        <v>-298.91200000000003</v>
      </c>
      <c r="K450" s="2">
        <f t="shared" si="18"/>
        <v>82.429000000000059</v>
      </c>
      <c r="L450" s="2" t="s">
        <v>5</v>
      </c>
      <c r="M450" s="2">
        <f>IF(TI19294_gegevens_monstervakken3[[#This Row],[Type]]="Smal",70,IF(TI19294_gegevens_monstervakken3[[#This Row],[Type]]="Breed",100,0))</f>
        <v>70</v>
      </c>
      <c r="N45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0" s="37">
        <f t="shared" si="19"/>
        <v>0.43517000000000022</v>
      </c>
      <c r="P450" s="2">
        <v>155</v>
      </c>
      <c r="Q450" s="53">
        <v>89.899999999999991</v>
      </c>
      <c r="R450" s="4">
        <f t="shared" si="20"/>
        <v>67.451350000000033</v>
      </c>
      <c r="S450" s="2" t="s">
        <v>63</v>
      </c>
      <c r="T450" s="7"/>
      <c r="U450" s="2" t="s">
        <v>7</v>
      </c>
      <c r="V450" s="2" t="s">
        <v>8</v>
      </c>
    </row>
    <row r="451" spans="1:22" x14ac:dyDescent="0.25">
      <c r="A451" s="2" t="s">
        <v>496</v>
      </c>
      <c r="B451" s="2" t="s">
        <v>493</v>
      </c>
      <c r="E451" s="2">
        <v>-194</v>
      </c>
      <c r="F451" s="2">
        <v>-190</v>
      </c>
      <c r="G451" s="46">
        <v>-198</v>
      </c>
      <c r="H451" s="46">
        <v>-280</v>
      </c>
      <c r="I451">
        <v>-228.03800000000001</v>
      </c>
      <c r="J451">
        <v>-341.58800000000002</v>
      </c>
      <c r="K451" s="2">
        <f t="shared" si="18"/>
        <v>113.55000000000001</v>
      </c>
      <c r="L451" s="2" t="s">
        <v>5</v>
      </c>
      <c r="M451" s="2">
        <f>IF(TI19294_gegevens_monstervakken3[[#This Row],[Type]]="Smal",70,IF(TI19294_gegevens_monstervakken3[[#This Row],[Type]]="Breed",100,0))</f>
        <v>70</v>
      </c>
      <c r="N4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1" s="37">
        <f t="shared" si="19"/>
        <v>0.3196199999999999</v>
      </c>
      <c r="P451" s="2">
        <v>211</v>
      </c>
      <c r="Q451" s="53">
        <v>130.82</v>
      </c>
      <c r="R451" s="4">
        <f t="shared" si="20"/>
        <v>67.439819999999983</v>
      </c>
      <c r="S451" s="2" t="s">
        <v>63</v>
      </c>
      <c r="T451" s="7"/>
      <c r="U451" s="2" t="s">
        <v>7</v>
      </c>
      <c r="V451" s="2" t="s">
        <v>8</v>
      </c>
    </row>
    <row r="452" spans="1:22" x14ac:dyDescent="0.25">
      <c r="A452" s="2" t="s">
        <v>497</v>
      </c>
      <c r="B452" s="2" t="s">
        <v>493</v>
      </c>
      <c r="E452" s="2">
        <v>-194</v>
      </c>
      <c r="F452" s="2">
        <v>-190</v>
      </c>
      <c r="G452" s="46">
        <v>-196</v>
      </c>
      <c r="H452" s="46">
        <v>-289</v>
      </c>
      <c r="I452">
        <v>-206.65800000000002</v>
      </c>
      <c r="J452">
        <v>-284.81399999999996</v>
      </c>
      <c r="K452" s="2">
        <f t="shared" si="18"/>
        <v>78.155999999999949</v>
      </c>
      <c r="L452" s="2" t="s">
        <v>5</v>
      </c>
      <c r="M452" s="2">
        <f>IF(TI19294_gegevens_monstervakken3[[#This Row],[Type]]="Smal",70,IF(TI19294_gegevens_monstervakken3[[#This Row],[Type]]="Breed",100,0))</f>
        <v>70</v>
      </c>
      <c r="N45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2" s="37">
        <f t="shared" si="19"/>
        <v>0.53341999999999989</v>
      </c>
      <c r="P452" s="2">
        <v>229</v>
      </c>
      <c r="Q452" s="53">
        <v>146.56</v>
      </c>
      <c r="R452" s="4">
        <f t="shared" si="20"/>
        <v>122.15317999999998</v>
      </c>
      <c r="S452" s="2" t="s">
        <v>63</v>
      </c>
      <c r="T452" s="7"/>
      <c r="U452" s="2" t="s">
        <v>7</v>
      </c>
      <c r="V452" s="2" t="s">
        <v>8</v>
      </c>
    </row>
    <row r="453" spans="1:22" x14ac:dyDescent="0.25">
      <c r="A453" s="2" t="s">
        <v>498</v>
      </c>
      <c r="B453" s="2" t="s">
        <v>493</v>
      </c>
      <c r="E453" s="2">
        <v>-194</v>
      </c>
      <c r="F453" s="2">
        <v>-190</v>
      </c>
      <c r="G453" s="46">
        <v>-195</v>
      </c>
      <c r="H453" s="46">
        <v>-290</v>
      </c>
      <c r="I453">
        <v>-211.95499999999998</v>
      </c>
      <c r="J453">
        <v>-257.39800000000002</v>
      </c>
      <c r="K453" s="2">
        <f t="shared" si="18"/>
        <v>45.44300000000004</v>
      </c>
      <c r="L453" s="2" t="s">
        <v>5</v>
      </c>
      <c r="M453" s="2">
        <f>IF(TI19294_gegevens_monstervakken3[[#This Row],[Type]]="Smal",70,IF(TI19294_gegevens_monstervakken3[[#This Row],[Type]]="Breed",100,0))</f>
        <v>70</v>
      </c>
      <c r="N45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-257.39800000000002</v>
      </c>
      <c r="O453" s="37">
        <f t="shared" si="19"/>
        <v>0.45443000000000039</v>
      </c>
      <c r="P453" s="2">
        <v>183</v>
      </c>
      <c r="Q453" s="53">
        <v>118.95</v>
      </c>
      <c r="R453" s="4">
        <f t="shared" si="20"/>
        <v>83.160690000000073</v>
      </c>
      <c r="S453" s="2" t="s">
        <v>63</v>
      </c>
      <c r="T453" s="7"/>
      <c r="U453" s="2" t="s">
        <v>7</v>
      </c>
      <c r="V453" s="2" t="s">
        <v>8</v>
      </c>
    </row>
    <row r="454" spans="1:22" x14ac:dyDescent="0.25">
      <c r="A454" s="2" t="s">
        <v>499</v>
      </c>
      <c r="B454" s="2" t="s">
        <v>493</v>
      </c>
      <c r="E454" s="2">
        <v>-194</v>
      </c>
      <c r="F454" s="2">
        <v>-190</v>
      </c>
      <c r="G454" s="46">
        <v>-198</v>
      </c>
      <c r="H454" s="46">
        <v>-283</v>
      </c>
      <c r="I454">
        <v>-234.45</v>
      </c>
      <c r="J454">
        <v>-362.42599999999999</v>
      </c>
      <c r="K454" s="2">
        <f t="shared" si="18"/>
        <v>127.976</v>
      </c>
      <c r="L454" s="2" t="s">
        <v>5</v>
      </c>
      <c r="M454" s="2">
        <f>IF(TI19294_gegevens_monstervakken3[[#This Row],[Type]]="Smal",70,IF(TI19294_gegevens_monstervakken3[[#This Row],[Type]]="Breed",100,0))</f>
        <v>70</v>
      </c>
      <c r="N4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4" s="37">
        <f t="shared" si="19"/>
        <v>0.25550000000000012</v>
      </c>
      <c r="P454" s="2">
        <v>379</v>
      </c>
      <c r="Q454" s="53">
        <v>234.98</v>
      </c>
      <c r="R454" s="4">
        <f t="shared" si="20"/>
        <v>96.834500000000048</v>
      </c>
      <c r="S454" s="2" t="s">
        <v>63</v>
      </c>
      <c r="T454" s="7"/>
      <c r="U454" s="2" t="s">
        <v>7</v>
      </c>
      <c r="V454" s="2" t="s">
        <v>8</v>
      </c>
    </row>
    <row r="455" spans="1:22" x14ac:dyDescent="0.25">
      <c r="A455" s="2" t="s">
        <v>500</v>
      </c>
      <c r="B455" s="2" t="s">
        <v>493</v>
      </c>
      <c r="E455" s="2">
        <v>-194</v>
      </c>
      <c r="F455" s="2">
        <v>-190</v>
      </c>
      <c r="G455" s="46">
        <v>-197</v>
      </c>
      <c r="H455" s="46">
        <v>-272</v>
      </c>
      <c r="I455">
        <v>-230.52700000000002</v>
      </c>
      <c r="J455">
        <v>-326.21899999999999</v>
      </c>
      <c r="K455" s="2">
        <f t="shared" si="18"/>
        <v>95.691999999999979</v>
      </c>
      <c r="L455" s="2" t="s">
        <v>5</v>
      </c>
      <c r="M455" s="2">
        <f>IF(TI19294_gegevens_monstervakken3[[#This Row],[Type]]="Smal",70,IF(TI19294_gegevens_monstervakken3[[#This Row],[Type]]="Breed",100,0))</f>
        <v>70</v>
      </c>
      <c r="N4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5" s="37">
        <f t="shared" si="19"/>
        <v>0.29472999999999983</v>
      </c>
      <c r="P455" s="2">
        <v>219</v>
      </c>
      <c r="Q455" s="53">
        <v>164.25</v>
      </c>
      <c r="R455" s="4">
        <f t="shared" si="20"/>
        <v>64.545869999999965</v>
      </c>
      <c r="S455" s="2" t="s">
        <v>63</v>
      </c>
      <c r="T455" s="7"/>
      <c r="U455" s="2" t="s">
        <v>7</v>
      </c>
      <c r="V455" s="2" t="s">
        <v>8</v>
      </c>
    </row>
    <row r="456" spans="1:22" x14ac:dyDescent="0.25">
      <c r="A456" s="2" t="s">
        <v>501</v>
      </c>
      <c r="B456" s="2" t="s">
        <v>493</v>
      </c>
      <c r="E456" s="2">
        <v>-194</v>
      </c>
      <c r="F456" s="2">
        <v>-190</v>
      </c>
      <c r="G456" s="46">
        <v>-206</v>
      </c>
      <c r="H456" s="46">
        <v>-298</v>
      </c>
      <c r="I456">
        <v>-204.99999999999997</v>
      </c>
      <c r="J456">
        <v>-297.18900000000002</v>
      </c>
      <c r="K456" s="2">
        <f t="shared" si="18"/>
        <v>92.18900000000005</v>
      </c>
      <c r="L456" s="2" t="s">
        <v>5</v>
      </c>
      <c r="M456" s="2">
        <f>IF(TI19294_gegevens_monstervakken3[[#This Row],[Type]]="Smal",70,IF(TI19294_gegevens_monstervakken3[[#This Row],[Type]]="Breed",100,0))</f>
        <v>70</v>
      </c>
      <c r="N45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6" s="37">
        <f t="shared" si="19"/>
        <v>0.55000000000000027</v>
      </c>
      <c r="P456" s="2">
        <v>86</v>
      </c>
      <c r="Q456" s="53">
        <v>46.440000000000005</v>
      </c>
      <c r="R456" s="4">
        <f t="shared" si="20"/>
        <v>47.300000000000026</v>
      </c>
      <c r="S456" s="2" t="s">
        <v>63</v>
      </c>
      <c r="T456" s="7"/>
      <c r="U456" s="2" t="s">
        <v>7</v>
      </c>
      <c r="V456" s="2" t="s">
        <v>8</v>
      </c>
    </row>
    <row r="457" spans="1:22" x14ac:dyDescent="0.25">
      <c r="A457" s="2" t="s">
        <v>502</v>
      </c>
      <c r="B457" s="2" t="s">
        <v>493</v>
      </c>
      <c r="E457" s="2">
        <v>-194</v>
      </c>
      <c r="F457" s="2">
        <v>-190</v>
      </c>
      <c r="G457" s="46">
        <v>-194</v>
      </c>
      <c r="H457" s="46">
        <v>-292</v>
      </c>
      <c r="I457">
        <v>-221.16300000000001</v>
      </c>
      <c r="J457">
        <v>-313.721</v>
      </c>
      <c r="K457" s="2">
        <f t="shared" si="18"/>
        <v>92.557999999999993</v>
      </c>
      <c r="L457" s="2" t="s">
        <v>5</v>
      </c>
      <c r="M457" s="2">
        <f>IF(TI19294_gegevens_monstervakken3[[#This Row],[Type]]="Smal",70,IF(TI19294_gegevens_monstervakken3[[#This Row],[Type]]="Breed",100,0))</f>
        <v>70</v>
      </c>
      <c r="N45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57" s="37">
        <f t="shared" si="19"/>
        <v>0.38836999999999988</v>
      </c>
      <c r="P457" s="2">
        <v>190</v>
      </c>
      <c r="Q457" s="53">
        <v>125.4</v>
      </c>
      <c r="R457" s="4">
        <f t="shared" si="20"/>
        <v>73.790299999999974</v>
      </c>
      <c r="S457" s="2" t="s">
        <v>63</v>
      </c>
      <c r="T457" s="7"/>
      <c r="U457" s="2" t="s">
        <v>7</v>
      </c>
      <c r="V457" s="2" t="s">
        <v>8</v>
      </c>
    </row>
    <row r="458" spans="1:22" x14ac:dyDescent="0.25">
      <c r="A458" s="2" t="s">
        <v>503</v>
      </c>
      <c r="B458" s="2" t="s">
        <v>504</v>
      </c>
      <c r="E458" s="2">
        <v>-194</v>
      </c>
      <c r="F458" s="2">
        <v>-190</v>
      </c>
      <c r="G458" s="46">
        <v>-211</v>
      </c>
      <c r="H458" s="46">
        <v>-320</v>
      </c>
      <c r="I458">
        <v>-205.066</v>
      </c>
      <c r="J458">
        <v>-223.07399999999998</v>
      </c>
      <c r="K458" s="2">
        <f t="shared" si="18"/>
        <v>18.007999999999981</v>
      </c>
      <c r="L458" s="2" t="s">
        <v>5</v>
      </c>
      <c r="M458" s="2"/>
      <c r="N458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-223.07399999999998</v>
      </c>
      <c r="O458" s="37">
        <f t="shared" si="19"/>
        <v>0.18007999999999982</v>
      </c>
      <c r="P458" s="2">
        <v>200</v>
      </c>
      <c r="Q458" s="53">
        <v>218.00000000000003</v>
      </c>
      <c r="R458" s="4">
        <f t="shared" si="20"/>
        <v>36.015999999999963</v>
      </c>
      <c r="S458" s="2" t="s">
        <v>153</v>
      </c>
      <c r="T458" s="7"/>
      <c r="U458" s="2" t="s">
        <v>154</v>
      </c>
      <c r="V458" s="2" t="s">
        <v>155</v>
      </c>
    </row>
    <row r="459" spans="1:22" x14ac:dyDescent="0.25">
      <c r="A459" s="2" t="s">
        <v>505</v>
      </c>
      <c r="B459" s="2" t="s">
        <v>504</v>
      </c>
      <c r="C459" s="21" t="s">
        <v>648</v>
      </c>
      <c r="E459" s="2">
        <v>-194</v>
      </c>
      <c r="F459" s="2">
        <v>-190</v>
      </c>
      <c r="G459" s="46">
        <v>-226</v>
      </c>
      <c r="H459" s="46">
        <v>-334</v>
      </c>
      <c r="I459" s="24">
        <v>-226</v>
      </c>
      <c r="J459" s="24">
        <v>-334</v>
      </c>
      <c r="K459" s="2">
        <f t="shared" si="18"/>
        <v>108</v>
      </c>
      <c r="L459" s="2" t="s">
        <v>5</v>
      </c>
      <c r="M459" s="2"/>
      <c r="N4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-334</v>
      </c>
      <c r="O459" s="37">
        <f t="shared" si="19"/>
        <v>1.08</v>
      </c>
      <c r="P459" s="2">
        <v>238</v>
      </c>
      <c r="Q459" s="53">
        <v>257.04000000000002</v>
      </c>
      <c r="R459" s="4">
        <f t="shared" si="20"/>
        <v>0</v>
      </c>
      <c r="S459" s="2" t="s">
        <v>153</v>
      </c>
      <c r="T459" s="7"/>
      <c r="U459" s="2" t="s">
        <v>154</v>
      </c>
      <c r="V459" s="2" t="s">
        <v>155</v>
      </c>
    </row>
    <row r="460" spans="1:22" x14ac:dyDescent="0.25">
      <c r="A460" s="2" t="s">
        <v>506</v>
      </c>
      <c r="B460" s="2" t="s">
        <v>504</v>
      </c>
      <c r="E460" s="2">
        <v>-194</v>
      </c>
      <c r="F460" s="2">
        <v>-190</v>
      </c>
      <c r="G460" s="46">
        <v>-212</v>
      </c>
      <c r="H460" s="46">
        <v>-316</v>
      </c>
      <c r="I460">
        <v>-222.97300000000001</v>
      </c>
      <c r="J460">
        <v>-255.17099999999999</v>
      </c>
      <c r="K460" s="2">
        <f t="shared" si="18"/>
        <v>32.197999999999979</v>
      </c>
      <c r="L460" s="2" t="s">
        <v>5</v>
      </c>
      <c r="M460" s="2"/>
      <c r="N46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-255.17099999999999</v>
      </c>
      <c r="O460" s="37">
        <f t="shared" si="19"/>
        <v>0.32197999999999977</v>
      </c>
      <c r="P460" s="2">
        <v>319</v>
      </c>
      <c r="Q460" s="53">
        <v>331.76</v>
      </c>
      <c r="R460" s="4">
        <f t="shared" si="20"/>
        <v>102.71161999999993</v>
      </c>
      <c r="S460" s="2" t="s">
        <v>153</v>
      </c>
      <c r="T460" s="7"/>
      <c r="U460" s="2" t="s">
        <v>154</v>
      </c>
      <c r="V460" s="2" t="s">
        <v>155</v>
      </c>
    </row>
    <row r="461" spans="1:22" x14ac:dyDescent="0.25">
      <c r="A461" s="2" t="s">
        <v>507</v>
      </c>
      <c r="B461" s="2" t="s">
        <v>504</v>
      </c>
      <c r="E461" s="2">
        <v>-194</v>
      </c>
      <c r="F461" s="2">
        <v>-190</v>
      </c>
      <c r="G461" s="46">
        <v>-207</v>
      </c>
      <c r="H461" s="46">
        <v>-318</v>
      </c>
      <c r="I461">
        <v>-208.49600000000001</v>
      </c>
      <c r="J461">
        <v>-271.24199999999996</v>
      </c>
      <c r="K461" s="2">
        <f t="shared" ref="K461:K524" si="21">I461-J461</f>
        <v>62.745999999999952</v>
      </c>
      <c r="L461" s="2" t="s">
        <v>5</v>
      </c>
      <c r="M461" s="2"/>
      <c r="N46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-271.24199999999996</v>
      </c>
      <c r="O461" s="37">
        <f t="shared" ref="O461:O524" si="22">IF((I461-N461)&lt;0,0, (I461-N461)/100)</f>
        <v>0.62745999999999957</v>
      </c>
      <c r="P461" s="2">
        <v>392</v>
      </c>
      <c r="Q461" s="53">
        <v>435.12000000000006</v>
      </c>
      <c r="R461" s="4">
        <f t="shared" ref="R461:R524" si="23">IF(C461="x",0,(O461*P461))</f>
        <v>245.96431999999984</v>
      </c>
      <c r="S461" s="2" t="s">
        <v>153</v>
      </c>
      <c r="T461" s="7"/>
      <c r="U461" s="2" t="s">
        <v>154</v>
      </c>
      <c r="V461" s="2" t="s">
        <v>155</v>
      </c>
    </row>
    <row r="462" spans="1:22" x14ac:dyDescent="0.25">
      <c r="A462" s="2" t="s">
        <v>508</v>
      </c>
      <c r="B462" s="2" t="s">
        <v>504</v>
      </c>
      <c r="E462" s="2">
        <v>-194</v>
      </c>
      <c r="F462" s="2">
        <v>-190</v>
      </c>
      <c r="G462" s="46">
        <v>-219</v>
      </c>
      <c r="H462" s="46">
        <v>-334</v>
      </c>
      <c r="I462">
        <v>-239.89699999999999</v>
      </c>
      <c r="J462">
        <v>-320.20600000000002</v>
      </c>
      <c r="K462" s="2">
        <f t="shared" si="21"/>
        <v>80.309000000000026</v>
      </c>
      <c r="L462" s="2" t="s">
        <v>5</v>
      </c>
      <c r="M462" s="2"/>
      <c r="N4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-320.20600000000002</v>
      </c>
      <c r="O462" s="37">
        <f t="shared" si="22"/>
        <v>0.8030900000000003</v>
      </c>
      <c r="P462" s="2">
        <v>316</v>
      </c>
      <c r="Q462" s="53">
        <v>363.4</v>
      </c>
      <c r="R462" s="4">
        <f t="shared" si="23"/>
        <v>253.77644000000009</v>
      </c>
      <c r="S462" s="2" t="s">
        <v>153</v>
      </c>
      <c r="T462" s="7"/>
      <c r="U462" s="2" t="s">
        <v>154</v>
      </c>
      <c r="V462" s="2" t="s">
        <v>155</v>
      </c>
    </row>
    <row r="463" spans="1:22" x14ac:dyDescent="0.25">
      <c r="A463" s="2" t="s">
        <v>509</v>
      </c>
      <c r="B463" s="2" t="s">
        <v>504</v>
      </c>
      <c r="E463" s="2">
        <v>-194</v>
      </c>
      <c r="F463" s="2">
        <v>-190</v>
      </c>
      <c r="G463" s="46">
        <v>-208</v>
      </c>
      <c r="H463" s="46">
        <v>-321</v>
      </c>
      <c r="I463">
        <v>-205.01100000000002</v>
      </c>
      <c r="J463">
        <v>-247.798</v>
      </c>
      <c r="K463" s="2">
        <f t="shared" si="21"/>
        <v>42.786999999999978</v>
      </c>
      <c r="L463" s="2" t="s">
        <v>5</v>
      </c>
      <c r="M463" s="2"/>
      <c r="N46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-247.798</v>
      </c>
      <c r="O463" s="37">
        <f t="shared" si="22"/>
        <v>0.42786999999999975</v>
      </c>
      <c r="P463" s="2">
        <v>202</v>
      </c>
      <c r="Q463" s="53">
        <v>228.26</v>
      </c>
      <c r="R463" s="4">
        <f t="shared" si="23"/>
        <v>86.429739999999953</v>
      </c>
      <c r="S463" s="2" t="s">
        <v>153</v>
      </c>
      <c r="T463" s="7"/>
      <c r="U463" s="2" t="s">
        <v>154</v>
      </c>
      <c r="V463" s="2" t="s">
        <v>155</v>
      </c>
    </row>
    <row r="464" spans="1:22" x14ac:dyDescent="0.25">
      <c r="A464" s="2" t="s">
        <v>510</v>
      </c>
      <c r="B464" s="2" t="s">
        <v>504</v>
      </c>
      <c r="E464" s="2">
        <v>-194</v>
      </c>
      <c r="F464" s="2">
        <v>-190</v>
      </c>
      <c r="G464" s="46">
        <v>-213</v>
      </c>
      <c r="H464" s="46">
        <v>-319</v>
      </c>
      <c r="I464">
        <v>-226.39000000000001</v>
      </c>
      <c r="J464">
        <v>-260.834</v>
      </c>
      <c r="K464" s="2">
        <f t="shared" si="21"/>
        <v>34.443999999999988</v>
      </c>
      <c r="L464" s="2" t="s">
        <v>5</v>
      </c>
      <c r="M464" s="2"/>
      <c r="N46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-260.834</v>
      </c>
      <c r="O464" s="37">
        <f t="shared" si="22"/>
        <v>0.34443999999999986</v>
      </c>
      <c r="P464" s="2">
        <v>241</v>
      </c>
      <c r="Q464" s="53">
        <v>255.46</v>
      </c>
      <c r="R464" s="4">
        <f t="shared" si="23"/>
        <v>83.010039999999961</v>
      </c>
      <c r="S464" s="2" t="s">
        <v>153</v>
      </c>
      <c r="T464" s="7"/>
      <c r="U464" s="2" t="s">
        <v>154</v>
      </c>
      <c r="V464" s="2" t="s">
        <v>155</v>
      </c>
    </row>
    <row r="465" spans="1:22" x14ac:dyDescent="0.25">
      <c r="A465" s="2" t="s">
        <v>511</v>
      </c>
      <c r="B465" s="2" t="s">
        <v>504</v>
      </c>
      <c r="E465" s="2">
        <v>-194</v>
      </c>
      <c r="F465" s="2">
        <v>-190</v>
      </c>
      <c r="G465" s="46">
        <v>-218</v>
      </c>
      <c r="H465" s="46">
        <v>-327</v>
      </c>
      <c r="I465">
        <v>-242.434</v>
      </c>
      <c r="J465">
        <v>-303.69299999999998</v>
      </c>
      <c r="K465" s="2">
        <f t="shared" si="21"/>
        <v>61.258999999999986</v>
      </c>
      <c r="L465" s="2" t="s">
        <v>5</v>
      </c>
      <c r="M465" s="2"/>
      <c r="N4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-303.69299999999998</v>
      </c>
      <c r="O465" s="37">
        <f t="shared" si="22"/>
        <v>0.61258999999999986</v>
      </c>
      <c r="P465" s="2">
        <v>384</v>
      </c>
      <c r="Q465" s="53">
        <v>418.56000000000006</v>
      </c>
      <c r="R465" s="4">
        <f t="shared" si="23"/>
        <v>235.23455999999993</v>
      </c>
      <c r="S465" s="2" t="s">
        <v>153</v>
      </c>
      <c r="T465" s="7"/>
      <c r="U465" s="2" t="s">
        <v>154</v>
      </c>
      <c r="V465" s="2" t="s">
        <v>155</v>
      </c>
    </row>
    <row r="466" spans="1:22" x14ac:dyDescent="0.25">
      <c r="A466" s="2" t="s">
        <v>512</v>
      </c>
      <c r="B466" s="2" t="s">
        <v>504</v>
      </c>
      <c r="E466" s="2">
        <v>-194</v>
      </c>
      <c r="F466" s="2">
        <v>-190</v>
      </c>
      <c r="G466" s="46">
        <v>-218</v>
      </c>
      <c r="H466" s="46">
        <v>-332</v>
      </c>
      <c r="I466">
        <v>-225.42200000000003</v>
      </c>
      <c r="J466">
        <v>-304.137</v>
      </c>
      <c r="K466" s="2">
        <f t="shared" si="21"/>
        <v>78.714999999999975</v>
      </c>
      <c r="L466" s="2" t="s">
        <v>5</v>
      </c>
      <c r="M466" s="2"/>
      <c r="N4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-304.137</v>
      </c>
      <c r="O466" s="37">
        <f t="shared" si="22"/>
        <v>0.78714999999999979</v>
      </c>
      <c r="P466" s="2">
        <v>304</v>
      </c>
      <c r="Q466" s="53">
        <v>346.55999999999995</v>
      </c>
      <c r="R466" s="4">
        <f t="shared" si="23"/>
        <v>239.29359999999994</v>
      </c>
      <c r="S466" s="2" t="s">
        <v>153</v>
      </c>
      <c r="T466" s="7"/>
      <c r="U466" s="2" t="s">
        <v>154</v>
      </c>
      <c r="V466" s="2" t="s">
        <v>155</v>
      </c>
    </row>
    <row r="467" spans="1:22" x14ac:dyDescent="0.25">
      <c r="A467" s="2" t="s">
        <v>513</v>
      </c>
      <c r="B467" s="2" t="s">
        <v>504</v>
      </c>
      <c r="E467" s="2">
        <v>-194</v>
      </c>
      <c r="F467" s="2">
        <v>-190</v>
      </c>
      <c r="G467" s="46">
        <v>-206</v>
      </c>
      <c r="H467" s="46">
        <v>-314</v>
      </c>
      <c r="I467">
        <v>-220.87799999999999</v>
      </c>
      <c r="J467">
        <v>-284.25400000000002</v>
      </c>
      <c r="K467" s="2">
        <f t="shared" si="21"/>
        <v>63.376000000000033</v>
      </c>
      <c r="L467" s="2" t="s">
        <v>5</v>
      </c>
      <c r="M467" s="2"/>
      <c r="N46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-284.25400000000002</v>
      </c>
      <c r="O467" s="37">
        <f t="shared" si="22"/>
        <v>0.63376000000000032</v>
      </c>
      <c r="P467" s="2">
        <v>205</v>
      </c>
      <c r="Q467" s="53">
        <v>221.4</v>
      </c>
      <c r="R467" s="4">
        <f t="shared" si="23"/>
        <v>129.92080000000007</v>
      </c>
      <c r="S467" s="2" t="s">
        <v>153</v>
      </c>
      <c r="T467" s="7"/>
      <c r="U467" s="2" t="s">
        <v>154</v>
      </c>
      <c r="V467" s="2" t="s">
        <v>155</v>
      </c>
    </row>
    <row r="468" spans="1:22" x14ac:dyDescent="0.25">
      <c r="A468" s="2" t="s">
        <v>514</v>
      </c>
      <c r="B468" s="2" t="s">
        <v>515</v>
      </c>
      <c r="E468" s="2">
        <v>-194</v>
      </c>
      <c r="F468" s="2">
        <v>-190</v>
      </c>
      <c r="G468" s="46">
        <v>-202</v>
      </c>
      <c r="H468" s="46">
        <v>-285</v>
      </c>
      <c r="I468">
        <v>-231.73</v>
      </c>
      <c r="J468">
        <v>-306.87</v>
      </c>
      <c r="K468" s="2">
        <f t="shared" si="21"/>
        <v>75.140000000000015</v>
      </c>
      <c r="L468" s="2" t="s">
        <v>5</v>
      </c>
      <c r="M468" s="2">
        <f>IF(TI19294_gegevens_monstervakken3[[#This Row],[Type]]="Smal",70,IF(TI19294_gegevens_monstervakken3[[#This Row],[Type]]="Breed",100,0))</f>
        <v>70</v>
      </c>
      <c r="N46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68" s="37">
        <f t="shared" si="22"/>
        <v>0.28270000000000012</v>
      </c>
      <c r="P468" s="2">
        <v>270</v>
      </c>
      <c r="Q468" s="53">
        <v>156.6</v>
      </c>
      <c r="R468" s="4">
        <f t="shared" si="23"/>
        <v>76.329000000000036</v>
      </c>
      <c r="S468" s="2" t="s">
        <v>63</v>
      </c>
      <c r="T468" s="7"/>
      <c r="U468" s="2" t="s">
        <v>7</v>
      </c>
      <c r="V468" s="2" t="s">
        <v>8</v>
      </c>
    </row>
    <row r="469" spans="1:22" x14ac:dyDescent="0.25">
      <c r="A469" s="2" t="s">
        <v>516</v>
      </c>
      <c r="B469" s="2" t="s">
        <v>515</v>
      </c>
      <c r="E469" s="2">
        <v>-194</v>
      </c>
      <c r="F469" s="2">
        <v>-190</v>
      </c>
      <c r="G469" s="46">
        <v>-198</v>
      </c>
      <c r="H469" s="46">
        <v>-285</v>
      </c>
      <c r="I469">
        <v>-214.74099999999999</v>
      </c>
      <c r="J469">
        <v>-285.71300000000002</v>
      </c>
      <c r="K469" s="2">
        <f t="shared" si="21"/>
        <v>70.972000000000037</v>
      </c>
      <c r="L469" s="2" t="s">
        <v>5</v>
      </c>
      <c r="M469" s="2">
        <f>IF(TI19294_gegevens_monstervakken3[[#This Row],[Type]]="Smal",70,IF(TI19294_gegevens_monstervakken3[[#This Row],[Type]]="Breed",100,0))</f>
        <v>70</v>
      </c>
      <c r="N4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69" s="37">
        <f t="shared" si="22"/>
        <v>0.45259000000000016</v>
      </c>
      <c r="P469" s="2">
        <v>280</v>
      </c>
      <c r="Q469" s="53">
        <v>173.6</v>
      </c>
      <c r="R469" s="4">
        <f t="shared" si="23"/>
        <v>126.72520000000004</v>
      </c>
      <c r="S469" s="2" t="s">
        <v>63</v>
      </c>
      <c r="T469" s="7"/>
      <c r="U469" s="2" t="s">
        <v>7</v>
      </c>
      <c r="V469" s="2" t="s">
        <v>8</v>
      </c>
    </row>
    <row r="470" spans="1:22" x14ac:dyDescent="0.25">
      <c r="A470" s="2" t="s">
        <v>517</v>
      </c>
      <c r="B470" s="2" t="s">
        <v>515</v>
      </c>
      <c r="E470" s="2">
        <v>-194</v>
      </c>
      <c r="F470" s="2">
        <v>-190</v>
      </c>
      <c r="G470" s="46">
        <v>-201</v>
      </c>
      <c r="H470" s="46">
        <v>-216</v>
      </c>
      <c r="I470">
        <v>-225.06</v>
      </c>
      <c r="J470">
        <v>-321.34900000000005</v>
      </c>
      <c r="K470" s="2">
        <f t="shared" si="21"/>
        <v>96.289000000000044</v>
      </c>
      <c r="L470" s="2" t="s">
        <v>5</v>
      </c>
      <c r="M470" s="2">
        <f>IF(TI19294_gegevens_monstervakken3[[#This Row],[Type]]="Smal",70,IF(TI19294_gegevens_monstervakken3[[#This Row],[Type]]="Breed",100,0))</f>
        <v>70</v>
      </c>
      <c r="N4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0" s="37">
        <f t="shared" si="22"/>
        <v>0.34939999999999999</v>
      </c>
      <c r="P470" s="2">
        <v>125</v>
      </c>
      <c r="Q470" s="53">
        <v>18.75</v>
      </c>
      <c r="R470" s="4">
        <f t="shared" si="23"/>
        <v>43.674999999999997</v>
      </c>
      <c r="S470" s="2" t="s">
        <v>63</v>
      </c>
      <c r="T470" s="7"/>
      <c r="U470" s="2" t="s">
        <v>7</v>
      </c>
      <c r="V470" s="2" t="s">
        <v>8</v>
      </c>
    </row>
    <row r="471" spans="1:22" x14ac:dyDescent="0.25">
      <c r="A471" s="2" t="s">
        <v>518</v>
      </c>
      <c r="B471" s="2" t="s">
        <v>515</v>
      </c>
      <c r="E471" s="2">
        <v>-194</v>
      </c>
      <c r="F471" s="2">
        <v>-190</v>
      </c>
      <c r="G471" s="46">
        <v>-205</v>
      </c>
      <c r="H471" s="46">
        <v>-298</v>
      </c>
      <c r="I471">
        <v>-229.63800000000001</v>
      </c>
      <c r="J471">
        <v>-363.75099999999998</v>
      </c>
      <c r="K471" s="2">
        <f t="shared" si="21"/>
        <v>134.11299999999997</v>
      </c>
      <c r="L471" s="2" t="s">
        <v>5</v>
      </c>
      <c r="M471" s="2">
        <f>IF(TI19294_gegevens_monstervakken3[[#This Row],[Type]]="Smal",70,IF(TI19294_gegevens_monstervakken3[[#This Row],[Type]]="Breed",100,0))</f>
        <v>70</v>
      </c>
      <c r="N4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1" s="37">
        <f t="shared" si="22"/>
        <v>0.30361999999999995</v>
      </c>
      <c r="P471" s="2">
        <v>267</v>
      </c>
      <c r="Q471" s="53">
        <v>146.85000000000002</v>
      </c>
      <c r="R471" s="4">
        <f t="shared" si="23"/>
        <v>81.066539999999989</v>
      </c>
      <c r="S471" s="2" t="s">
        <v>63</v>
      </c>
      <c r="T471" s="7"/>
      <c r="U471" s="2" t="s">
        <v>7</v>
      </c>
      <c r="V471" s="2" t="s">
        <v>8</v>
      </c>
    </row>
    <row r="472" spans="1:22" x14ac:dyDescent="0.25">
      <c r="A472" s="2" t="s">
        <v>519</v>
      </c>
      <c r="B472" s="2" t="s">
        <v>515</v>
      </c>
      <c r="C472" s="60" t="s">
        <v>648</v>
      </c>
      <c r="E472" s="2">
        <v>-194</v>
      </c>
      <c r="F472" s="2">
        <v>-190</v>
      </c>
      <c r="G472" s="46">
        <v>-215</v>
      </c>
      <c r="H472" s="46">
        <v>-253</v>
      </c>
      <c r="I472">
        <v>-204.99999999999997</v>
      </c>
      <c r="J472">
        <v>-271.43799999999999</v>
      </c>
      <c r="K472" s="2">
        <f t="shared" si="21"/>
        <v>66.438000000000017</v>
      </c>
      <c r="L472" s="2" t="s">
        <v>5</v>
      </c>
      <c r="M472" s="2">
        <f>IF(TI19294_gegevens_monstervakken3[[#This Row],[Type]]="Smal",70,IF(TI19294_gegevens_monstervakken3[[#This Row],[Type]]="Breed",100,0))</f>
        <v>70</v>
      </c>
      <c r="N472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-271.43799999999999</v>
      </c>
      <c r="O472" s="37">
        <f t="shared" si="22"/>
        <v>0.66438000000000019</v>
      </c>
      <c r="P472" s="2">
        <v>147</v>
      </c>
      <c r="Q472" s="53">
        <v>55.86</v>
      </c>
      <c r="R472" s="4">
        <f t="shared" si="23"/>
        <v>0</v>
      </c>
      <c r="S472" s="2" t="s">
        <v>63</v>
      </c>
      <c r="T472" s="7"/>
      <c r="U472" s="2" t="s">
        <v>7</v>
      </c>
      <c r="V472" s="2" t="s">
        <v>8</v>
      </c>
    </row>
    <row r="473" spans="1:22" x14ac:dyDescent="0.25">
      <c r="A473" s="2" t="s">
        <v>520</v>
      </c>
      <c r="B473" s="2" t="s">
        <v>515</v>
      </c>
      <c r="E473" s="2">
        <v>-194</v>
      </c>
      <c r="F473" s="2">
        <v>-190</v>
      </c>
      <c r="G473" s="46">
        <v>-200</v>
      </c>
      <c r="H473" s="46">
        <v>-283</v>
      </c>
      <c r="I473">
        <v>-232.31299999999999</v>
      </c>
      <c r="J473">
        <v>-308.72700000000003</v>
      </c>
      <c r="K473" s="2">
        <f t="shared" si="21"/>
        <v>76.414000000000044</v>
      </c>
      <c r="L473" s="2" t="s">
        <v>5</v>
      </c>
      <c r="M473" s="2">
        <f>IF(TI19294_gegevens_monstervakken3[[#This Row],[Type]]="Smal",70,IF(TI19294_gegevens_monstervakken3[[#This Row],[Type]]="Breed",100,0))</f>
        <v>70</v>
      </c>
      <c r="N47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3" s="37">
        <f t="shared" si="22"/>
        <v>0.27687000000000012</v>
      </c>
      <c r="P473" s="2">
        <v>258</v>
      </c>
      <c r="Q473" s="53">
        <v>154.79999999999998</v>
      </c>
      <c r="R473" s="4">
        <f t="shared" si="23"/>
        <v>71.432460000000034</v>
      </c>
      <c r="S473" s="2" t="s">
        <v>63</v>
      </c>
      <c r="T473" s="7"/>
      <c r="U473" s="2" t="s">
        <v>7</v>
      </c>
      <c r="V473" s="2" t="s">
        <v>8</v>
      </c>
    </row>
    <row r="474" spans="1:22" x14ac:dyDescent="0.25">
      <c r="A474" s="2" t="s">
        <v>521</v>
      </c>
      <c r="B474" s="2" t="s">
        <v>515</v>
      </c>
      <c r="E474" s="2">
        <v>-194</v>
      </c>
      <c r="F474" s="2">
        <v>-190</v>
      </c>
      <c r="G474" s="46">
        <v>-196</v>
      </c>
      <c r="H474" s="46">
        <v>-292</v>
      </c>
      <c r="I474">
        <v>-234.66300000000001</v>
      </c>
      <c r="J474">
        <v>-303.56399999999996</v>
      </c>
      <c r="K474" s="2">
        <f t="shared" si="21"/>
        <v>68.900999999999954</v>
      </c>
      <c r="L474" s="2" t="s">
        <v>5</v>
      </c>
      <c r="M474" s="2">
        <f>IF(TI19294_gegevens_monstervakken3[[#This Row],[Type]]="Smal",70,IF(TI19294_gegevens_monstervakken3[[#This Row],[Type]]="Breed",100,0))</f>
        <v>70</v>
      </c>
      <c r="N47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4" s="37">
        <f t="shared" si="22"/>
        <v>0.25336999999999987</v>
      </c>
      <c r="P474" s="2">
        <v>436</v>
      </c>
      <c r="Q474" s="53">
        <v>279.04000000000002</v>
      </c>
      <c r="R474" s="4">
        <f t="shared" si="23"/>
        <v>110.46931999999994</v>
      </c>
      <c r="S474" s="2" t="s">
        <v>63</v>
      </c>
      <c r="T474" s="7"/>
      <c r="U474" s="2" t="s">
        <v>7</v>
      </c>
      <c r="V474" s="2" t="s">
        <v>8</v>
      </c>
    </row>
    <row r="475" spans="1:22" x14ac:dyDescent="0.25">
      <c r="A475" s="2" t="s">
        <v>522</v>
      </c>
      <c r="B475" s="2" t="s">
        <v>515</v>
      </c>
      <c r="E475" s="2">
        <v>-194</v>
      </c>
      <c r="F475" s="2">
        <v>-190</v>
      </c>
      <c r="G475" s="46">
        <v>-198</v>
      </c>
      <c r="H475" s="46">
        <v>-275</v>
      </c>
      <c r="I475">
        <v>-220.27999999999997</v>
      </c>
      <c r="J475">
        <v>-288.012</v>
      </c>
      <c r="K475" s="2">
        <f t="shared" si="21"/>
        <v>67.732000000000028</v>
      </c>
      <c r="L475" s="2" t="s">
        <v>5</v>
      </c>
      <c r="M475" s="2">
        <f>IF(TI19294_gegevens_monstervakken3[[#This Row],[Type]]="Smal",70,IF(TI19294_gegevens_monstervakken3[[#This Row],[Type]]="Breed",100,0))</f>
        <v>70</v>
      </c>
      <c r="N47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5" s="37">
        <f t="shared" si="22"/>
        <v>0.39720000000000028</v>
      </c>
      <c r="P475" s="2">
        <v>207</v>
      </c>
      <c r="Q475" s="53">
        <v>159.39000000000001</v>
      </c>
      <c r="R475" s="4">
        <f t="shared" si="23"/>
        <v>82.220400000000055</v>
      </c>
      <c r="S475" s="2" t="s">
        <v>63</v>
      </c>
      <c r="T475" s="7"/>
      <c r="U475" s="2" t="s">
        <v>7</v>
      </c>
      <c r="V475" s="2" t="s">
        <v>8</v>
      </c>
    </row>
    <row r="476" spans="1:22" x14ac:dyDescent="0.25">
      <c r="A476" s="2" t="s">
        <v>523</v>
      </c>
      <c r="B476" s="2" t="s">
        <v>515</v>
      </c>
      <c r="E476" s="2">
        <v>-194</v>
      </c>
      <c r="F476" s="2">
        <v>-190</v>
      </c>
      <c r="G476" s="46">
        <v>-202</v>
      </c>
      <c r="H476" s="46">
        <v>-256</v>
      </c>
      <c r="I476">
        <v>-204.99700000000001</v>
      </c>
      <c r="J476">
        <v>-285.14699999999999</v>
      </c>
      <c r="K476" s="2">
        <f t="shared" si="21"/>
        <v>80.149999999999977</v>
      </c>
      <c r="L476" s="2" t="s">
        <v>5</v>
      </c>
      <c r="M476" s="2">
        <f>IF(TI19294_gegevens_monstervakken3[[#This Row],[Type]]="Smal",70,IF(TI19294_gegevens_monstervakken3[[#This Row],[Type]]="Breed",100,0))</f>
        <v>70</v>
      </c>
      <c r="N47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-260</v>
      </c>
      <c r="O476" s="37">
        <f t="shared" si="22"/>
        <v>0.55002999999999991</v>
      </c>
      <c r="P476" s="2">
        <v>173</v>
      </c>
      <c r="Q476" s="53">
        <v>93.42</v>
      </c>
      <c r="R476" s="4">
        <f t="shared" si="23"/>
        <v>95.15518999999999</v>
      </c>
      <c r="S476" s="2" t="s">
        <v>63</v>
      </c>
      <c r="T476" s="7"/>
      <c r="U476" s="2" t="s">
        <v>7</v>
      </c>
      <c r="V476" s="2" t="s">
        <v>8</v>
      </c>
    </row>
    <row r="477" spans="1:22" x14ac:dyDescent="0.25">
      <c r="A477" s="2" t="s">
        <v>524</v>
      </c>
      <c r="B477" s="2" t="s">
        <v>515</v>
      </c>
      <c r="C477" s="60" t="s">
        <v>648</v>
      </c>
      <c r="E477" s="2">
        <v>-194</v>
      </c>
      <c r="F477" s="2">
        <v>-190</v>
      </c>
      <c r="G477" s="46">
        <v>-211</v>
      </c>
      <c r="H477" s="46">
        <v>-236</v>
      </c>
      <c r="I477">
        <v>-204.99999999999997</v>
      </c>
      <c r="J477">
        <v>-264.43900000000002</v>
      </c>
      <c r="K477" s="2">
        <f t="shared" si="21"/>
        <v>59.43900000000005</v>
      </c>
      <c r="L477" s="2" t="s">
        <v>5</v>
      </c>
      <c r="M477" s="2">
        <f>IF(TI19294_gegevens_monstervakken3[[#This Row],[Type]]="Smal",70,IF(TI19294_gegevens_monstervakken3[[#This Row],[Type]]="Breed",100,0))</f>
        <v>70</v>
      </c>
      <c r="N477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-264.43900000000002</v>
      </c>
      <c r="O477" s="37">
        <f t="shared" si="22"/>
        <v>0.59439000000000053</v>
      </c>
      <c r="P477" s="2">
        <v>74</v>
      </c>
      <c r="Q477" s="53">
        <v>18.5</v>
      </c>
      <c r="R477" s="4">
        <f t="shared" si="23"/>
        <v>0</v>
      </c>
      <c r="S477" s="2" t="s">
        <v>63</v>
      </c>
      <c r="T477" s="7"/>
      <c r="U477" s="2" t="s">
        <v>7</v>
      </c>
      <c r="V477" s="2" t="s">
        <v>8</v>
      </c>
    </row>
    <row r="478" spans="1:22" x14ac:dyDescent="0.25">
      <c r="A478" s="2" t="s">
        <v>525</v>
      </c>
      <c r="B478" s="2" t="s">
        <v>526</v>
      </c>
      <c r="E478" s="2">
        <v>-194</v>
      </c>
      <c r="F478" s="2">
        <v>-190</v>
      </c>
      <c r="G478" s="46">
        <v>-210</v>
      </c>
      <c r="H478" s="46">
        <v>-296</v>
      </c>
      <c r="I478">
        <v>-240.30599999999998</v>
      </c>
      <c r="J478">
        <v>-398.245</v>
      </c>
      <c r="K478" s="2">
        <f t="shared" si="21"/>
        <v>157.93900000000002</v>
      </c>
      <c r="L478" s="2" t="s">
        <v>5</v>
      </c>
      <c r="M478" s="2"/>
      <c r="N47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-398.245</v>
      </c>
      <c r="O478" s="37">
        <f t="shared" si="22"/>
        <v>1.5793900000000003</v>
      </c>
      <c r="P478" s="2">
        <v>261</v>
      </c>
      <c r="Q478" s="53">
        <v>224.46</v>
      </c>
      <c r="R478" s="4">
        <f t="shared" si="23"/>
        <v>412.22079000000008</v>
      </c>
      <c r="S478" s="2" t="s">
        <v>63</v>
      </c>
      <c r="T478" s="7"/>
      <c r="U478" s="2" t="s">
        <v>7</v>
      </c>
      <c r="V478" s="2" t="s">
        <v>8</v>
      </c>
    </row>
    <row r="479" spans="1:22" x14ac:dyDescent="0.25">
      <c r="A479" s="2" t="s">
        <v>527</v>
      </c>
      <c r="B479" s="2" t="s">
        <v>526</v>
      </c>
      <c r="E479" s="2">
        <v>-194</v>
      </c>
      <c r="F479" s="2">
        <v>-190</v>
      </c>
      <c r="G479" s="46">
        <v>-205</v>
      </c>
      <c r="H479" s="46">
        <v>-299</v>
      </c>
      <c r="I479">
        <v>-237.16400000000002</v>
      </c>
      <c r="J479">
        <v>-336.77299999999997</v>
      </c>
      <c r="K479" s="2">
        <f t="shared" si="21"/>
        <v>99.608999999999952</v>
      </c>
      <c r="L479" s="2" t="s">
        <v>5</v>
      </c>
      <c r="M479" s="2"/>
      <c r="N47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-336.77299999999997</v>
      </c>
      <c r="O479" s="37">
        <f t="shared" si="22"/>
        <v>0.99608999999999948</v>
      </c>
      <c r="P479" s="2">
        <v>269</v>
      </c>
      <c r="Q479" s="53">
        <v>252.85999999999999</v>
      </c>
      <c r="R479" s="4">
        <f t="shared" si="23"/>
        <v>267.94820999999985</v>
      </c>
      <c r="S479" s="2" t="s">
        <v>63</v>
      </c>
      <c r="T479" s="7"/>
      <c r="U479" s="2" t="s">
        <v>7</v>
      </c>
      <c r="V479" s="2" t="s">
        <v>8</v>
      </c>
    </row>
    <row r="480" spans="1:22" x14ac:dyDescent="0.25">
      <c r="A480" s="2" t="s">
        <v>528</v>
      </c>
      <c r="B480" s="2" t="s">
        <v>526</v>
      </c>
      <c r="E480" s="2">
        <v>-194</v>
      </c>
      <c r="F480" s="2">
        <v>-190</v>
      </c>
      <c r="G480" s="46">
        <v>-202</v>
      </c>
      <c r="H480" s="46">
        <v>-279</v>
      </c>
      <c r="I480">
        <v>-237.12200000000001</v>
      </c>
      <c r="J480">
        <v>-304.90800000000002</v>
      </c>
      <c r="K480" s="2">
        <f t="shared" si="21"/>
        <v>67.786000000000001</v>
      </c>
      <c r="L480" s="2" t="s">
        <v>5</v>
      </c>
      <c r="M480" s="2"/>
      <c r="N48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-304.90800000000002</v>
      </c>
      <c r="O480" s="37">
        <f t="shared" si="22"/>
        <v>0.67786000000000002</v>
      </c>
      <c r="P480" s="2">
        <v>241</v>
      </c>
      <c r="Q480" s="53">
        <v>185.57</v>
      </c>
      <c r="R480" s="4">
        <f t="shared" si="23"/>
        <v>163.36426</v>
      </c>
      <c r="S480" s="2" t="s">
        <v>63</v>
      </c>
      <c r="T480" s="7"/>
      <c r="U480" s="2" t="s">
        <v>7</v>
      </c>
      <c r="V480" s="2" t="s">
        <v>8</v>
      </c>
    </row>
    <row r="481" spans="1:22" x14ac:dyDescent="0.25">
      <c r="A481" s="2" t="s">
        <v>529</v>
      </c>
      <c r="B481" s="2" t="s">
        <v>526</v>
      </c>
      <c r="E481" s="2">
        <v>-194</v>
      </c>
      <c r="F481" s="2">
        <v>-190</v>
      </c>
      <c r="G481" s="46">
        <v>-195</v>
      </c>
      <c r="H481" s="46">
        <v>-262</v>
      </c>
      <c r="I481">
        <v>-221.45999999999998</v>
      </c>
      <c r="J481">
        <v>-281.14400000000001</v>
      </c>
      <c r="K481" s="2">
        <f t="shared" si="21"/>
        <v>59.684000000000026</v>
      </c>
      <c r="L481" s="2" t="s">
        <v>5</v>
      </c>
      <c r="M481" s="2"/>
      <c r="N4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-281.14400000000001</v>
      </c>
      <c r="O481" s="37">
        <f t="shared" si="22"/>
        <v>0.59684000000000026</v>
      </c>
      <c r="P481" s="2">
        <v>177</v>
      </c>
      <c r="Q481" s="53">
        <v>118.59</v>
      </c>
      <c r="R481" s="4">
        <f t="shared" si="23"/>
        <v>105.64068000000005</v>
      </c>
      <c r="S481" s="2" t="s">
        <v>63</v>
      </c>
      <c r="T481" s="7"/>
      <c r="U481" s="2" t="s">
        <v>7</v>
      </c>
      <c r="V481" s="2" t="s">
        <v>8</v>
      </c>
    </row>
    <row r="482" spans="1:22" x14ac:dyDescent="0.25">
      <c r="A482" s="2" t="s">
        <v>530</v>
      </c>
      <c r="B482" s="2" t="s">
        <v>526</v>
      </c>
      <c r="E482" s="2">
        <v>-194</v>
      </c>
      <c r="F482" s="2">
        <v>-190</v>
      </c>
      <c r="G482" s="46">
        <v>-215</v>
      </c>
      <c r="H482" s="46">
        <v>-317</v>
      </c>
      <c r="I482">
        <v>-219.09700000000001</v>
      </c>
      <c r="J482">
        <v>-315.50799999999998</v>
      </c>
      <c r="K482" s="2">
        <f t="shared" si="21"/>
        <v>96.410999999999973</v>
      </c>
      <c r="L482" s="2" t="s">
        <v>22</v>
      </c>
      <c r="M482" s="2">
        <f>IF(TI19294_gegevens_monstervakken3[[#This Row],[Type]]="Smal",70,IF(TI19294_gegevens_monstervakken3[[#This Row],[Type]]="Breed",100,0))</f>
        <v>100</v>
      </c>
      <c r="N4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82" s="37">
        <f t="shared" si="22"/>
        <v>0.70902999999999994</v>
      </c>
      <c r="P482" s="2">
        <v>598</v>
      </c>
      <c r="Q482" s="53">
        <v>448.5</v>
      </c>
      <c r="R482" s="4">
        <f t="shared" si="23"/>
        <v>423.99993999999998</v>
      </c>
      <c r="S482" s="2" t="s">
        <v>63</v>
      </c>
      <c r="T482" s="7"/>
      <c r="U482" s="2" t="s">
        <v>7</v>
      </c>
      <c r="V482" s="2" t="s">
        <v>8</v>
      </c>
    </row>
    <row r="483" spans="1:22" x14ac:dyDescent="0.25">
      <c r="A483" s="2" t="s">
        <v>531</v>
      </c>
      <c r="B483" s="2" t="s">
        <v>526</v>
      </c>
      <c r="E483" s="2">
        <v>-194</v>
      </c>
      <c r="F483" s="2">
        <v>-190</v>
      </c>
      <c r="G483" s="46">
        <v>-204</v>
      </c>
      <c r="H483" s="46">
        <v>-295</v>
      </c>
      <c r="I483">
        <v>-236.57499999999999</v>
      </c>
      <c r="J483">
        <v>-297.26599999999996</v>
      </c>
      <c r="K483" s="2">
        <f t="shared" si="21"/>
        <v>60.690999999999974</v>
      </c>
      <c r="L483" s="2" t="s">
        <v>5</v>
      </c>
      <c r="M483" s="2"/>
      <c r="N4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-297.26599999999996</v>
      </c>
      <c r="O483" s="37">
        <f t="shared" si="22"/>
        <v>0.60690999999999973</v>
      </c>
      <c r="P483" s="2">
        <v>210</v>
      </c>
      <c r="Q483" s="53">
        <v>191.1</v>
      </c>
      <c r="R483" s="4">
        <f t="shared" si="23"/>
        <v>127.45109999999994</v>
      </c>
      <c r="S483" s="2" t="s">
        <v>63</v>
      </c>
      <c r="T483" s="7"/>
      <c r="U483" s="2" t="s">
        <v>7</v>
      </c>
      <c r="V483" s="2" t="s">
        <v>8</v>
      </c>
    </row>
    <row r="484" spans="1:22" x14ac:dyDescent="0.25">
      <c r="A484" s="2" t="s">
        <v>532</v>
      </c>
      <c r="B484" s="2" t="s">
        <v>526</v>
      </c>
      <c r="E484" s="2">
        <v>-194</v>
      </c>
      <c r="F484" s="2">
        <v>-190</v>
      </c>
      <c r="G484" s="46">
        <v>-199</v>
      </c>
      <c r="H484" s="46">
        <v>-273</v>
      </c>
      <c r="I484">
        <v>-230.483</v>
      </c>
      <c r="J484">
        <v>-294.584</v>
      </c>
      <c r="K484" s="2">
        <f t="shared" si="21"/>
        <v>64.100999999999999</v>
      </c>
      <c r="L484" s="2" t="s">
        <v>5</v>
      </c>
      <c r="M484" s="2"/>
      <c r="N48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-294.584</v>
      </c>
      <c r="O484" s="37">
        <f t="shared" si="22"/>
        <v>0.64100999999999997</v>
      </c>
      <c r="P484" s="2">
        <v>191</v>
      </c>
      <c r="Q484" s="53">
        <v>141.34</v>
      </c>
      <c r="R484" s="4">
        <f t="shared" si="23"/>
        <v>122.43290999999999</v>
      </c>
      <c r="S484" s="2" t="s">
        <v>63</v>
      </c>
      <c r="T484" s="7"/>
      <c r="U484" s="2" t="s">
        <v>7</v>
      </c>
      <c r="V484" s="2" t="s">
        <v>8</v>
      </c>
    </row>
    <row r="485" spans="1:22" x14ac:dyDescent="0.25">
      <c r="A485" s="2" t="s">
        <v>533</v>
      </c>
      <c r="B485" s="2" t="s">
        <v>526</v>
      </c>
      <c r="E485" s="2">
        <v>-194</v>
      </c>
      <c r="F485" s="2">
        <v>-190</v>
      </c>
      <c r="G485" s="46">
        <v>-196</v>
      </c>
      <c r="H485" s="46">
        <v>-265</v>
      </c>
      <c r="I485">
        <v>-204.99999999999997</v>
      </c>
      <c r="J485">
        <v>-244.28200000000001</v>
      </c>
      <c r="K485" s="2">
        <f t="shared" si="21"/>
        <v>39.282000000000039</v>
      </c>
      <c r="L485" s="2" t="s">
        <v>5</v>
      </c>
      <c r="M485" s="2"/>
      <c r="N48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-244.28200000000001</v>
      </c>
      <c r="O485" s="37">
        <f t="shared" si="22"/>
        <v>0.39282000000000039</v>
      </c>
      <c r="P485" s="2">
        <v>120</v>
      </c>
      <c r="Q485" s="53">
        <v>82.8</v>
      </c>
      <c r="R485" s="4">
        <f t="shared" si="23"/>
        <v>47.138400000000047</v>
      </c>
      <c r="S485" s="2" t="s">
        <v>63</v>
      </c>
      <c r="T485" s="7"/>
      <c r="U485" s="2" t="s">
        <v>7</v>
      </c>
      <c r="V485" s="2" t="s">
        <v>8</v>
      </c>
    </row>
    <row r="486" spans="1:22" x14ac:dyDescent="0.25">
      <c r="A486" s="2" t="s">
        <v>534</v>
      </c>
      <c r="B486" s="2" t="s">
        <v>526</v>
      </c>
      <c r="E486" s="2">
        <v>-194</v>
      </c>
      <c r="F486" s="2">
        <v>-190</v>
      </c>
      <c r="G486" s="46">
        <v>-208</v>
      </c>
      <c r="H486" s="46">
        <v>-308</v>
      </c>
      <c r="I486">
        <v>-233.749</v>
      </c>
      <c r="J486">
        <v>-291.47800000000001</v>
      </c>
      <c r="K486" s="2">
        <f t="shared" si="21"/>
        <v>57.729000000000013</v>
      </c>
      <c r="L486" s="2" t="s">
        <v>5</v>
      </c>
      <c r="M486" s="2"/>
      <c r="N48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-291.47800000000001</v>
      </c>
      <c r="O486" s="37">
        <f t="shared" si="22"/>
        <v>0.57729000000000008</v>
      </c>
      <c r="P486" s="2">
        <v>294</v>
      </c>
      <c r="Q486" s="53">
        <v>294</v>
      </c>
      <c r="R486" s="4">
        <f t="shared" si="23"/>
        <v>169.72326000000001</v>
      </c>
      <c r="S486" s="2" t="s">
        <v>63</v>
      </c>
      <c r="T486" s="7"/>
      <c r="U486" s="2" t="s">
        <v>7</v>
      </c>
      <c r="V486" s="2" t="s">
        <v>8</v>
      </c>
    </row>
    <row r="487" spans="1:22" x14ac:dyDescent="0.25">
      <c r="A487" s="2" t="s">
        <v>535</v>
      </c>
      <c r="B487" s="2" t="s">
        <v>526</v>
      </c>
      <c r="E487" s="2">
        <v>-194</v>
      </c>
      <c r="F487" s="2">
        <v>-190</v>
      </c>
      <c r="G487" s="46">
        <v>-221</v>
      </c>
      <c r="H487" s="46">
        <v>-319</v>
      </c>
      <c r="I487">
        <v>-263.32600000000002</v>
      </c>
      <c r="J487">
        <v>-296.70100000000002</v>
      </c>
      <c r="K487" s="2">
        <f t="shared" si="21"/>
        <v>33.375</v>
      </c>
      <c r="L487" s="2" t="s">
        <v>22</v>
      </c>
      <c r="M487" s="2">
        <f>IF(TI19294_gegevens_monstervakken3[[#This Row],[Type]]="Smal",70,IF(TI19294_gegevens_monstervakken3[[#This Row],[Type]]="Breed",100,0))</f>
        <v>100</v>
      </c>
      <c r="N487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-296.70100000000002</v>
      </c>
      <c r="O487" s="37">
        <f t="shared" si="22"/>
        <v>0.33374999999999999</v>
      </c>
      <c r="P487" s="2">
        <v>474</v>
      </c>
      <c r="Q487" s="53">
        <v>327.06</v>
      </c>
      <c r="R487" s="4">
        <f t="shared" si="23"/>
        <v>158.19749999999999</v>
      </c>
      <c r="S487" s="2" t="s">
        <v>63</v>
      </c>
      <c r="T487" s="7"/>
      <c r="U487" s="2" t="s">
        <v>7</v>
      </c>
      <c r="V487" s="2" t="s">
        <v>8</v>
      </c>
    </row>
    <row r="488" spans="1:22" x14ac:dyDescent="0.25">
      <c r="A488" s="2" t="s">
        <v>536</v>
      </c>
      <c r="B488" s="2" t="s">
        <v>537</v>
      </c>
      <c r="E488" s="2">
        <v>-194</v>
      </c>
      <c r="F488" s="2">
        <v>-190</v>
      </c>
      <c r="G488" s="46">
        <v>-240</v>
      </c>
      <c r="H488" s="46">
        <v>-352</v>
      </c>
      <c r="I488">
        <v>-253.262</v>
      </c>
      <c r="J488">
        <v>-312.14800000000002</v>
      </c>
      <c r="K488" s="2">
        <f t="shared" si="21"/>
        <v>58.886000000000024</v>
      </c>
      <c r="L488" s="2" t="s">
        <v>22</v>
      </c>
      <c r="M488" s="2">
        <f>IF(TI19294_gegevens_monstervakken3[[#This Row],[Type]]="Smal",70,IF(TI19294_gegevens_monstervakken3[[#This Row],[Type]]="Breed",100,0))</f>
        <v>100</v>
      </c>
      <c r="N48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88" s="37">
        <f t="shared" si="22"/>
        <v>0.36737999999999998</v>
      </c>
      <c r="P488" s="2">
        <v>682</v>
      </c>
      <c r="Q488" s="53">
        <v>341</v>
      </c>
      <c r="R488" s="4">
        <f t="shared" si="23"/>
        <v>250.55315999999999</v>
      </c>
      <c r="S488" s="2" t="s">
        <v>6</v>
      </c>
      <c r="T488" s="7"/>
      <c r="U488" s="2" t="s">
        <v>7</v>
      </c>
      <c r="V488" s="2" t="s">
        <v>8</v>
      </c>
    </row>
    <row r="489" spans="1:22" x14ac:dyDescent="0.25">
      <c r="A489" s="2" t="s">
        <v>538</v>
      </c>
      <c r="B489" s="2" t="s">
        <v>537</v>
      </c>
      <c r="E489" s="2">
        <v>-194</v>
      </c>
      <c r="F489" s="2">
        <v>-190</v>
      </c>
      <c r="G489" s="46">
        <v>-235</v>
      </c>
      <c r="H489" s="46">
        <v>-383</v>
      </c>
      <c r="I489">
        <v>-237.88200000000001</v>
      </c>
      <c r="J489">
        <v>-283.32400000000001</v>
      </c>
      <c r="K489" s="2">
        <f t="shared" si="21"/>
        <v>45.442000000000007</v>
      </c>
      <c r="L489" s="2" t="s">
        <v>22</v>
      </c>
      <c r="M489" s="2">
        <f>IF(TI19294_gegevens_monstervakken3[[#This Row],[Type]]="Smal",70,IF(TI19294_gegevens_monstervakken3[[#This Row],[Type]]="Breed",100,0))</f>
        <v>100</v>
      </c>
      <c r="N48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-283.32400000000001</v>
      </c>
      <c r="O489" s="37">
        <f t="shared" si="22"/>
        <v>0.45442000000000005</v>
      </c>
      <c r="P489" s="2">
        <v>633</v>
      </c>
      <c r="Q489" s="53">
        <v>348.15000000000003</v>
      </c>
      <c r="R489" s="4">
        <f t="shared" si="23"/>
        <v>287.64786000000004</v>
      </c>
      <c r="S489" s="2" t="s">
        <v>6</v>
      </c>
      <c r="T489" s="7"/>
      <c r="U489" s="2" t="s">
        <v>7</v>
      </c>
      <c r="V489" s="2" t="s">
        <v>8</v>
      </c>
    </row>
    <row r="490" spans="1:22" x14ac:dyDescent="0.25">
      <c r="A490" s="2" t="s">
        <v>539</v>
      </c>
      <c r="B490" s="2" t="s">
        <v>537</v>
      </c>
      <c r="E490" s="2">
        <v>-194</v>
      </c>
      <c r="F490" s="2">
        <v>-190</v>
      </c>
      <c r="G490" s="46">
        <v>-225</v>
      </c>
      <c r="H490" s="46">
        <v>-334</v>
      </c>
      <c r="I490">
        <v>-259.19599999999997</v>
      </c>
      <c r="J490">
        <v>-250.78200000000001</v>
      </c>
      <c r="K490" s="2">
        <f t="shared" si="21"/>
        <v>-8.4139999999999588</v>
      </c>
      <c r="L490" s="2" t="s">
        <v>22</v>
      </c>
      <c r="M490" s="2">
        <f>IF(TI19294_gegevens_monstervakken3[[#This Row],[Type]]="Smal",70,IF(TI19294_gegevens_monstervakken3[[#This Row],[Type]]="Breed",100,0))</f>
        <v>100</v>
      </c>
      <c r="N49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-250.78200000000001</v>
      </c>
      <c r="O490" s="37">
        <f t="shared" si="22"/>
        <v>0</v>
      </c>
      <c r="P490" s="2">
        <v>238</v>
      </c>
      <c r="Q490" s="53">
        <v>154.70000000000002</v>
      </c>
      <c r="R490" s="4">
        <f t="shared" si="23"/>
        <v>0</v>
      </c>
      <c r="S490" s="2" t="s">
        <v>6</v>
      </c>
      <c r="T490" s="7"/>
      <c r="U490" s="2" t="s">
        <v>7</v>
      </c>
      <c r="V490" s="2" t="s">
        <v>8</v>
      </c>
    </row>
    <row r="491" spans="1:22" x14ac:dyDescent="0.25">
      <c r="A491" s="2" t="s">
        <v>540</v>
      </c>
      <c r="B491" s="2" t="s">
        <v>537</v>
      </c>
      <c r="E491" s="2">
        <v>-194</v>
      </c>
      <c r="F491" s="2">
        <v>-190</v>
      </c>
      <c r="G491" s="46">
        <v>-253</v>
      </c>
      <c r="H491" s="46">
        <v>-365</v>
      </c>
      <c r="I491">
        <v>-227.70400000000001</v>
      </c>
      <c r="J491">
        <v>-299.56799999999998</v>
      </c>
      <c r="K491" s="2">
        <f t="shared" si="21"/>
        <v>71.863999999999976</v>
      </c>
      <c r="L491" s="2" t="s">
        <v>22</v>
      </c>
      <c r="M491" s="2">
        <f>IF(TI19294_gegevens_monstervakken3[[#This Row],[Type]]="Smal",70,IF(TI19294_gegevens_monstervakken3[[#This Row],[Type]]="Breed",100,0))</f>
        <v>100</v>
      </c>
      <c r="N491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-299.56799999999998</v>
      </c>
      <c r="O491" s="37">
        <f t="shared" si="22"/>
        <v>0.71863999999999972</v>
      </c>
      <c r="P491" s="2">
        <v>932</v>
      </c>
      <c r="Q491" s="53">
        <v>344.84</v>
      </c>
      <c r="R491" s="4">
        <f t="shared" si="23"/>
        <v>669.77247999999975</v>
      </c>
      <c r="S491" s="2" t="s">
        <v>6</v>
      </c>
      <c r="T491" s="7"/>
      <c r="U491" s="2" t="s">
        <v>7</v>
      </c>
      <c r="V491" s="2" t="s">
        <v>8</v>
      </c>
    </row>
    <row r="492" spans="1:22" x14ac:dyDescent="0.25">
      <c r="A492" s="2" t="s">
        <v>541</v>
      </c>
      <c r="B492" s="2" t="s">
        <v>537</v>
      </c>
      <c r="E492" s="2">
        <v>-194</v>
      </c>
      <c r="F492" s="2">
        <v>-190</v>
      </c>
      <c r="G492" s="46">
        <v>-231</v>
      </c>
      <c r="H492" s="46">
        <v>-358</v>
      </c>
      <c r="I492">
        <v>-244.99</v>
      </c>
      <c r="J492">
        <v>-291.255</v>
      </c>
      <c r="K492" s="2">
        <f t="shared" si="21"/>
        <v>46.264999999999986</v>
      </c>
      <c r="L492" s="2" t="s">
        <v>22</v>
      </c>
      <c r="M492" s="2">
        <f>IF(TI19294_gegevens_monstervakken3[[#This Row],[Type]]="Smal",70,IF(TI19294_gegevens_monstervakken3[[#This Row],[Type]]="Breed",100,0))</f>
        <v>100</v>
      </c>
      <c r="N492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-291.255</v>
      </c>
      <c r="O492" s="37">
        <f t="shared" si="22"/>
        <v>0.46264999999999984</v>
      </c>
      <c r="P492" s="2">
        <v>663</v>
      </c>
      <c r="Q492" s="53">
        <v>391.16999999999996</v>
      </c>
      <c r="R492" s="4">
        <f t="shared" si="23"/>
        <v>306.73694999999987</v>
      </c>
      <c r="S492" s="2" t="s">
        <v>6</v>
      </c>
      <c r="T492" s="7"/>
      <c r="U492" s="2" t="s">
        <v>7</v>
      </c>
      <c r="V492" s="2" t="s">
        <v>8</v>
      </c>
    </row>
    <row r="493" spans="1:22" x14ac:dyDescent="0.25">
      <c r="A493" s="2" t="s">
        <v>542</v>
      </c>
      <c r="B493" s="2" t="s">
        <v>537</v>
      </c>
      <c r="E493" s="2">
        <v>-194</v>
      </c>
      <c r="F493" s="2">
        <v>-190</v>
      </c>
      <c r="G493" s="46">
        <v>-266</v>
      </c>
      <c r="H493" s="46">
        <v>-397</v>
      </c>
      <c r="I493">
        <v>-211.35199999999998</v>
      </c>
      <c r="J493">
        <v>-272.15899999999999</v>
      </c>
      <c r="K493" s="2">
        <f t="shared" si="21"/>
        <v>60.807000000000016</v>
      </c>
      <c r="L493" s="2" t="s">
        <v>22</v>
      </c>
      <c r="M493" s="2">
        <f>IF(TI19294_gegevens_monstervakken3[[#This Row],[Type]]="Smal",70,IF(TI19294_gegevens_monstervakken3[[#This Row],[Type]]="Breed",100,0))</f>
        <v>100</v>
      </c>
      <c r="N49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-272.15899999999999</v>
      </c>
      <c r="O493" s="37">
        <f t="shared" si="22"/>
        <v>0.60807000000000011</v>
      </c>
      <c r="P493" s="2">
        <v>777</v>
      </c>
      <c r="Q493" s="53">
        <v>186.48</v>
      </c>
      <c r="R493" s="4">
        <f t="shared" si="23"/>
        <v>472.47039000000007</v>
      </c>
      <c r="S493" s="2" t="s">
        <v>6</v>
      </c>
      <c r="T493" s="7"/>
      <c r="U493" s="2" t="s">
        <v>7</v>
      </c>
      <c r="V493" s="2" t="s">
        <v>8</v>
      </c>
    </row>
    <row r="494" spans="1:22" x14ac:dyDescent="0.25">
      <c r="A494" s="2" t="s">
        <v>543</v>
      </c>
      <c r="B494" s="2" t="s">
        <v>537</v>
      </c>
      <c r="E494" s="2">
        <v>-194</v>
      </c>
      <c r="F494" s="2">
        <v>-190</v>
      </c>
      <c r="G494" s="46">
        <v>-222</v>
      </c>
      <c r="H494" s="46">
        <v>-338</v>
      </c>
      <c r="I494">
        <v>-225.18099999999998</v>
      </c>
      <c r="J494">
        <v>-285.01799999999997</v>
      </c>
      <c r="K494" s="2">
        <f t="shared" si="21"/>
        <v>59.836999999999989</v>
      </c>
      <c r="L494" s="2" t="s">
        <v>22</v>
      </c>
      <c r="M494" s="2">
        <f>IF(TI19294_gegevens_monstervakken3[[#This Row],[Type]]="Smal",70,IF(TI19294_gegevens_monstervakken3[[#This Row],[Type]]="Breed",100,0))</f>
        <v>100</v>
      </c>
      <c r="N49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-285.01799999999997</v>
      </c>
      <c r="O494" s="37">
        <f t="shared" si="22"/>
        <v>0.59836999999999985</v>
      </c>
      <c r="P494" s="2">
        <v>192</v>
      </c>
      <c r="Q494" s="53">
        <v>130.56</v>
      </c>
      <c r="R494" s="4">
        <f t="shared" si="23"/>
        <v>114.88703999999997</v>
      </c>
      <c r="S494" s="2" t="s">
        <v>6</v>
      </c>
      <c r="T494" s="7"/>
      <c r="U494" s="2" t="s">
        <v>7</v>
      </c>
      <c r="V494" s="2" t="s">
        <v>8</v>
      </c>
    </row>
    <row r="495" spans="1:22" x14ac:dyDescent="0.25">
      <c r="A495" s="2" t="s">
        <v>544</v>
      </c>
      <c r="B495" s="2" t="s">
        <v>537</v>
      </c>
      <c r="E495" s="2">
        <v>-194</v>
      </c>
      <c r="F495" s="2">
        <v>-190</v>
      </c>
      <c r="G495" s="46">
        <v>-230</v>
      </c>
      <c r="H495" s="46">
        <v>-339</v>
      </c>
      <c r="I495">
        <v>-246.94200000000001</v>
      </c>
      <c r="J495">
        <v>-339.21800000000002</v>
      </c>
      <c r="K495" s="2">
        <f t="shared" si="21"/>
        <v>92.27600000000001</v>
      </c>
      <c r="L495" s="2" t="s">
        <v>22</v>
      </c>
      <c r="M495" s="2">
        <f>IF(TI19294_gegevens_monstervakken3[[#This Row],[Type]]="Smal",70,IF(TI19294_gegevens_monstervakken3[[#This Row],[Type]]="Breed",100,0))</f>
        <v>100</v>
      </c>
      <c r="N49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95" s="37">
        <f t="shared" si="22"/>
        <v>0.43057999999999991</v>
      </c>
      <c r="P495" s="2">
        <v>903</v>
      </c>
      <c r="Q495" s="53">
        <v>541.79999999999995</v>
      </c>
      <c r="R495" s="4">
        <f t="shared" si="23"/>
        <v>388.81373999999994</v>
      </c>
      <c r="S495" s="2" t="s">
        <v>6</v>
      </c>
      <c r="T495" s="7"/>
      <c r="U495" s="2" t="s">
        <v>7</v>
      </c>
      <c r="V495" s="2" t="s">
        <v>8</v>
      </c>
    </row>
    <row r="496" spans="1:22" x14ac:dyDescent="0.25">
      <c r="A496" s="2" t="s">
        <v>545</v>
      </c>
      <c r="B496" s="2" t="s">
        <v>537</v>
      </c>
      <c r="E496" s="2">
        <v>-194</v>
      </c>
      <c r="F496" s="2">
        <v>-190</v>
      </c>
      <c r="G496" s="46">
        <v>-239</v>
      </c>
      <c r="H496" s="46">
        <v>-383</v>
      </c>
      <c r="I496">
        <v>-259.00599999999997</v>
      </c>
      <c r="J496">
        <v>-319.54199999999997</v>
      </c>
      <c r="K496" s="2">
        <f t="shared" si="21"/>
        <v>60.536000000000001</v>
      </c>
      <c r="L496" s="2" t="s">
        <v>22</v>
      </c>
      <c r="M496" s="2">
        <f>IF(TI19294_gegevens_monstervakken3[[#This Row],[Type]]="Smal",70,IF(TI19294_gegevens_monstervakken3[[#This Row],[Type]]="Breed",100,0))</f>
        <v>100</v>
      </c>
      <c r="N49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96" s="37">
        <f t="shared" si="22"/>
        <v>0.30994000000000027</v>
      </c>
      <c r="P496" s="2">
        <v>732</v>
      </c>
      <c r="Q496" s="53">
        <v>373.32</v>
      </c>
      <c r="R496" s="4">
        <f t="shared" si="23"/>
        <v>226.8760800000002</v>
      </c>
      <c r="S496" s="2" t="s">
        <v>6</v>
      </c>
      <c r="T496" s="7"/>
      <c r="U496" s="2" t="s">
        <v>7</v>
      </c>
      <c r="V496" s="2" t="s">
        <v>8</v>
      </c>
    </row>
    <row r="497" spans="1:22" x14ac:dyDescent="0.25">
      <c r="A497" s="2" t="s">
        <v>546</v>
      </c>
      <c r="B497" s="2" t="s">
        <v>537</v>
      </c>
      <c r="C497" s="7" t="s">
        <v>648</v>
      </c>
      <c r="E497" s="2">
        <v>-194</v>
      </c>
      <c r="F497" s="2">
        <v>-190</v>
      </c>
      <c r="G497" s="46">
        <v>-255</v>
      </c>
      <c r="H497" s="46">
        <v>-367</v>
      </c>
      <c r="I497">
        <v>-228.87</v>
      </c>
      <c r="J497">
        <v>-297.66699999999997</v>
      </c>
      <c r="K497" s="2">
        <f t="shared" si="21"/>
        <v>68.796999999999969</v>
      </c>
      <c r="L497" s="2" t="s">
        <v>5</v>
      </c>
      <c r="M497" s="2"/>
      <c r="N49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-297.66699999999997</v>
      </c>
      <c r="O497" s="37">
        <f t="shared" si="22"/>
        <v>0.68796999999999964</v>
      </c>
      <c r="P497" s="2">
        <v>339</v>
      </c>
      <c r="Q497" s="53">
        <v>0</v>
      </c>
      <c r="R497" s="4">
        <f t="shared" si="23"/>
        <v>0</v>
      </c>
      <c r="S497" s="2" t="s">
        <v>6</v>
      </c>
      <c r="T497" s="7"/>
      <c r="U497" s="2" t="s">
        <v>7</v>
      </c>
      <c r="V497" s="2" t="s">
        <v>8</v>
      </c>
    </row>
    <row r="498" spans="1:22" x14ac:dyDescent="0.25">
      <c r="A498" s="2" t="s">
        <v>547</v>
      </c>
      <c r="B498" s="2" t="s">
        <v>548</v>
      </c>
      <c r="E498" s="2">
        <v>-194</v>
      </c>
      <c r="F498" s="2">
        <v>-190</v>
      </c>
      <c r="G498" s="46">
        <v>-235</v>
      </c>
      <c r="H498" s="46">
        <v>-354</v>
      </c>
      <c r="I498">
        <v>-243.761</v>
      </c>
      <c r="J498">
        <v>-327.38499999999999</v>
      </c>
      <c r="K498" s="2">
        <f t="shared" si="21"/>
        <v>83.623999999999995</v>
      </c>
      <c r="L498" s="2" t="s">
        <v>22</v>
      </c>
      <c r="M498" s="2">
        <f>IF(TI19294_gegevens_monstervakken3[[#This Row],[Type]]="Smal",70,IF(TI19294_gegevens_monstervakken3[[#This Row],[Type]]="Breed",100,0))</f>
        <v>100</v>
      </c>
      <c r="N49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498" s="37">
        <f t="shared" si="22"/>
        <v>0.46239000000000002</v>
      </c>
      <c r="P498" s="2">
        <v>661</v>
      </c>
      <c r="Q498" s="53">
        <v>363.55</v>
      </c>
      <c r="R498" s="4">
        <f t="shared" si="23"/>
        <v>305.63979</v>
      </c>
      <c r="S498" s="2" t="s">
        <v>63</v>
      </c>
      <c r="T498" s="7"/>
      <c r="U498" s="2" t="s">
        <v>7</v>
      </c>
      <c r="V498" s="2" t="s">
        <v>8</v>
      </c>
    </row>
    <row r="499" spans="1:22" x14ac:dyDescent="0.25">
      <c r="A499" s="2" t="s">
        <v>549</v>
      </c>
      <c r="B499" s="2" t="s">
        <v>548</v>
      </c>
      <c r="E499" s="2">
        <v>-194</v>
      </c>
      <c r="F499" s="2">
        <v>-190</v>
      </c>
      <c r="G499" s="46">
        <v>-239</v>
      </c>
      <c r="H499" s="46">
        <v>-345</v>
      </c>
      <c r="I499">
        <v>-228.41900000000001</v>
      </c>
      <c r="J499">
        <v>-295.28800000000001</v>
      </c>
      <c r="K499" s="2">
        <f t="shared" si="21"/>
        <v>66.869</v>
      </c>
      <c r="L499" s="2" t="s">
        <v>22</v>
      </c>
      <c r="M499" s="2">
        <f>IF(TI19294_gegevens_monstervakken3[[#This Row],[Type]]="Smal",70,IF(TI19294_gegevens_monstervakken3[[#This Row],[Type]]="Breed",100,0))</f>
        <v>100</v>
      </c>
      <c r="N499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-295.28800000000001</v>
      </c>
      <c r="O499" s="37">
        <f t="shared" si="22"/>
        <v>0.66869000000000001</v>
      </c>
      <c r="P499" s="2">
        <v>510</v>
      </c>
      <c r="Q499" s="53">
        <v>260.10000000000002</v>
      </c>
      <c r="R499" s="4">
        <f t="shared" si="23"/>
        <v>341.03190000000001</v>
      </c>
      <c r="S499" s="2" t="s">
        <v>63</v>
      </c>
      <c r="T499" s="7"/>
      <c r="U499" s="2" t="s">
        <v>7</v>
      </c>
      <c r="V499" s="2" t="s">
        <v>8</v>
      </c>
    </row>
    <row r="500" spans="1:22" x14ac:dyDescent="0.25">
      <c r="A500" s="2" t="s">
        <v>550</v>
      </c>
      <c r="B500" s="2" t="s">
        <v>548</v>
      </c>
      <c r="E500" s="2">
        <v>-194</v>
      </c>
      <c r="F500" s="2">
        <v>-190</v>
      </c>
      <c r="G500" s="46">
        <v>-254</v>
      </c>
      <c r="H500" s="46">
        <v>-379</v>
      </c>
      <c r="I500">
        <v>-245.24499999999998</v>
      </c>
      <c r="J500">
        <v>-338.64699999999999</v>
      </c>
      <c r="K500" s="2">
        <f t="shared" si="21"/>
        <v>93.402000000000015</v>
      </c>
      <c r="L500" s="2" t="s">
        <v>22</v>
      </c>
      <c r="M500" s="2">
        <f>IF(TI19294_gegevens_monstervakken3[[#This Row],[Type]]="Smal",70,IF(TI19294_gegevens_monstervakken3[[#This Row],[Type]]="Breed",100,0))</f>
        <v>100</v>
      </c>
      <c r="N50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0" s="37">
        <f t="shared" si="22"/>
        <v>0.44755000000000023</v>
      </c>
      <c r="P500" s="2">
        <v>451</v>
      </c>
      <c r="Q500" s="53">
        <v>162.35999999999999</v>
      </c>
      <c r="R500" s="4">
        <f t="shared" si="23"/>
        <v>201.8450500000001</v>
      </c>
      <c r="S500" s="2" t="s">
        <v>63</v>
      </c>
      <c r="T500" s="7"/>
      <c r="U500" s="2" t="s">
        <v>7</v>
      </c>
      <c r="V500" s="2" t="s">
        <v>8</v>
      </c>
    </row>
    <row r="501" spans="1:22" x14ac:dyDescent="0.25">
      <c r="A501" s="2" t="s">
        <v>551</v>
      </c>
      <c r="B501" s="2" t="s">
        <v>548</v>
      </c>
      <c r="E501" s="2">
        <v>-194</v>
      </c>
      <c r="F501" s="2">
        <v>-190</v>
      </c>
      <c r="G501" s="46">
        <v>-242</v>
      </c>
      <c r="H501" s="46">
        <v>-377</v>
      </c>
      <c r="I501">
        <v>-263.50900000000001</v>
      </c>
      <c r="J501">
        <v>-319.27</v>
      </c>
      <c r="K501" s="2">
        <f t="shared" si="21"/>
        <v>55.760999999999967</v>
      </c>
      <c r="L501" s="2" t="s">
        <v>22</v>
      </c>
      <c r="M501" s="2">
        <f>IF(TI19294_gegevens_monstervakken3[[#This Row],[Type]]="Smal",70,IF(TI19294_gegevens_monstervakken3[[#This Row],[Type]]="Breed",100,0))</f>
        <v>100</v>
      </c>
      <c r="N50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1" s="37">
        <f t="shared" si="22"/>
        <v>0.26490999999999987</v>
      </c>
      <c r="P501" s="2">
        <v>722</v>
      </c>
      <c r="Q501" s="53">
        <v>346.56</v>
      </c>
      <c r="R501" s="4">
        <f t="shared" si="23"/>
        <v>191.26501999999991</v>
      </c>
      <c r="S501" s="2" t="s">
        <v>63</v>
      </c>
      <c r="T501" s="7"/>
      <c r="U501" s="2" t="s">
        <v>7</v>
      </c>
      <c r="V501" s="2" t="s">
        <v>8</v>
      </c>
    </row>
    <row r="502" spans="1:22" x14ac:dyDescent="0.25">
      <c r="A502" s="2" t="s">
        <v>552</v>
      </c>
      <c r="B502" s="2" t="s">
        <v>548</v>
      </c>
      <c r="E502" s="2">
        <v>-194</v>
      </c>
      <c r="F502" s="2">
        <v>-190</v>
      </c>
      <c r="G502" s="46">
        <v>-256</v>
      </c>
      <c r="H502" s="46">
        <v>-385</v>
      </c>
      <c r="I502">
        <v>-225.80499999999998</v>
      </c>
      <c r="J502">
        <v>-280.99099999999999</v>
      </c>
      <c r="K502" s="2">
        <f t="shared" si="21"/>
        <v>55.186000000000007</v>
      </c>
      <c r="L502" s="2" t="s">
        <v>22</v>
      </c>
      <c r="M502" s="2">
        <f>IF(TI19294_gegevens_monstervakken3[[#This Row],[Type]]="Smal",70,IF(TI19294_gegevens_monstervakken3[[#This Row],[Type]]="Breed",100,0))</f>
        <v>100</v>
      </c>
      <c r="N50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-280.99099999999999</v>
      </c>
      <c r="O502" s="37">
        <f t="shared" si="22"/>
        <v>0.55186000000000002</v>
      </c>
      <c r="P502" s="2">
        <v>526</v>
      </c>
      <c r="Q502" s="53">
        <v>178.84</v>
      </c>
      <c r="R502" s="4">
        <f t="shared" si="23"/>
        <v>290.27836000000002</v>
      </c>
      <c r="S502" s="2" t="s">
        <v>63</v>
      </c>
      <c r="T502" s="7"/>
      <c r="U502" s="2" t="s">
        <v>7</v>
      </c>
      <c r="V502" s="2" t="s">
        <v>8</v>
      </c>
    </row>
    <row r="503" spans="1:22" x14ac:dyDescent="0.25">
      <c r="A503" s="2" t="s">
        <v>553</v>
      </c>
      <c r="B503" s="2" t="s">
        <v>548</v>
      </c>
      <c r="E503" s="2">
        <v>-194</v>
      </c>
      <c r="F503" s="2">
        <v>-190</v>
      </c>
      <c r="G503" s="46">
        <v>-228</v>
      </c>
      <c r="H503" s="46">
        <v>-337</v>
      </c>
      <c r="I503">
        <v>-247.19600000000003</v>
      </c>
      <c r="J503">
        <v>-337.55700000000002</v>
      </c>
      <c r="K503" s="2">
        <f t="shared" si="21"/>
        <v>90.36099999999999</v>
      </c>
      <c r="L503" s="2" t="s">
        <v>22</v>
      </c>
      <c r="M503" s="2">
        <f>IF(TI19294_gegevens_monstervakken3[[#This Row],[Type]]="Smal",70,IF(TI19294_gegevens_monstervakken3[[#This Row],[Type]]="Breed",100,0))</f>
        <v>100</v>
      </c>
      <c r="N50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3" s="37">
        <f t="shared" si="22"/>
        <v>0.42803999999999975</v>
      </c>
      <c r="P503" s="2">
        <v>436</v>
      </c>
      <c r="Q503" s="53">
        <v>270.32</v>
      </c>
      <c r="R503" s="4">
        <f t="shared" si="23"/>
        <v>186.62543999999988</v>
      </c>
      <c r="S503" s="2" t="s">
        <v>63</v>
      </c>
      <c r="T503" s="7"/>
      <c r="U503" s="2" t="s">
        <v>7</v>
      </c>
      <c r="V503" s="2" t="s">
        <v>8</v>
      </c>
    </row>
    <row r="504" spans="1:22" x14ac:dyDescent="0.25">
      <c r="A504" s="2" t="s">
        <v>554</v>
      </c>
      <c r="B504" s="2" t="s">
        <v>548</v>
      </c>
      <c r="E504" s="2">
        <v>-194</v>
      </c>
      <c r="F504" s="2">
        <v>-190</v>
      </c>
      <c r="G504" s="46">
        <v>-231</v>
      </c>
      <c r="H504" s="46">
        <v>-335</v>
      </c>
      <c r="I504">
        <v>-250.98099999999999</v>
      </c>
      <c r="J504">
        <v>-328.68400000000003</v>
      </c>
      <c r="K504" s="2">
        <f t="shared" si="21"/>
        <v>77.703000000000031</v>
      </c>
      <c r="L504" s="2" t="s">
        <v>22</v>
      </c>
      <c r="M504" s="2">
        <f>IF(TI19294_gegevens_monstervakken3[[#This Row],[Type]]="Smal",70,IF(TI19294_gegevens_monstervakken3[[#This Row],[Type]]="Breed",100,0))</f>
        <v>100</v>
      </c>
      <c r="N50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4" s="37">
        <f t="shared" si="22"/>
        <v>0.39019000000000004</v>
      </c>
      <c r="P504" s="2">
        <v>536</v>
      </c>
      <c r="Q504" s="53">
        <v>316.24</v>
      </c>
      <c r="R504" s="4">
        <f t="shared" si="23"/>
        <v>209.14184000000003</v>
      </c>
      <c r="S504" s="2" t="s">
        <v>63</v>
      </c>
      <c r="T504" s="7"/>
      <c r="U504" s="2" t="s">
        <v>7</v>
      </c>
      <c r="V504" s="2" t="s">
        <v>8</v>
      </c>
    </row>
    <row r="505" spans="1:22" x14ac:dyDescent="0.25">
      <c r="A505" s="2" t="s">
        <v>555</v>
      </c>
      <c r="B505" s="2" t="s">
        <v>548</v>
      </c>
      <c r="E505" s="2">
        <v>-194</v>
      </c>
      <c r="F505" s="2">
        <v>-190</v>
      </c>
      <c r="G505" s="46">
        <v>-245</v>
      </c>
      <c r="H505" s="46">
        <v>-371</v>
      </c>
      <c r="I505">
        <v>-224.363</v>
      </c>
      <c r="J505">
        <v>-268.84800000000001</v>
      </c>
      <c r="K505" s="2">
        <f t="shared" si="21"/>
        <v>44.485000000000014</v>
      </c>
      <c r="L505" s="2" t="s">
        <v>22</v>
      </c>
      <c r="M505" s="2">
        <f>IF(TI19294_gegevens_monstervakken3[[#This Row],[Type]]="Smal",70,IF(TI19294_gegevens_monstervakken3[[#This Row],[Type]]="Breed",100,0))</f>
        <v>100</v>
      </c>
      <c r="N505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-268.84800000000001</v>
      </c>
      <c r="O505" s="37">
        <f t="shared" si="22"/>
        <v>0.44485000000000013</v>
      </c>
      <c r="P505" s="2">
        <v>541</v>
      </c>
      <c r="Q505" s="53">
        <v>243.45000000000002</v>
      </c>
      <c r="R505" s="4">
        <f t="shared" si="23"/>
        <v>240.66385000000008</v>
      </c>
      <c r="S505" s="2" t="s">
        <v>63</v>
      </c>
      <c r="T505" s="7"/>
      <c r="U505" s="2" t="s">
        <v>7</v>
      </c>
      <c r="V505" s="2" t="s">
        <v>8</v>
      </c>
    </row>
    <row r="506" spans="1:22" x14ac:dyDescent="0.25">
      <c r="A506" s="2" t="s">
        <v>556</v>
      </c>
      <c r="B506" s="2" t="s">
        <v>548</v>
      </c>
      <c r="E506" s="2">
        <v>-194</v>
      </c>
      <c r="F506" s="2">
        <v>-190</v>
      </c>
      <c r="G506" s="46">
        <v>-240</v>
      </c>
      <c r="H506" s="46">
        <v>-346</v>
      </c>
      <c r="I506">
        <v>-227.09800000000001</v>
      </c>
      <c r="J506">
        <v>-291.13200000000001</v>
      </c>
      <c r="K506" s="2">
        <f t="shared" si="21"/>
        <v>64.033999999999992</v>
      </c>
      <c r="L506" s="2" t="s">
        <v>22</v>
      </c>
      <c r="M506" s="2">
        <f>IF(TI19294_gegevens_monstervakken3[[#This Row],[Type]]="Smal",70,IF(TI19294_gegevens_monstervakken3[[#This Row],[Type]]="Breed",100,0))</f>
        <v>100</v>
      </c>
      <c r="N506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-291.13200000000001</v>
      </c>
      <c r="O506" s="37">
        <f t="shared" si="22"/>
        <v>0.64033999999999991</v>
      </c>
      <c r="P506" s="2">
        <v>433</v>
      </c>
      <c r="Q506" s="53">
        <v>216.5</v>
      </c>
      <c r="R506" s="4">
        <f t="shared" si="23"/>
        <v>277.26721999999995</v>
      </c>
      <c r="S506" s="2" t="s">
        <v>63</v>
      </c>
      <c r="T506" s="7"/>
      <c r="U506" s="2" t="s">
        <v>7</v>
      </c>
      <c r="V506" s="2" t="s">
        <v>8</v>
      </c>
    </row>
    <row r="507" spans="1:22" x14ac:dyDescent="0.25">
      <c r="A507" s="2" t="s">
        <v>557</v>
      </c>
      <c r="B507" s="2" t="s">
        <v>548</v>
      </c>
      <c r="C507" s="7" t="s">
        <v>648</v>
      </c>
      <c r="E507" s="2">
        <v>-194</v>
      </c>
      <c r="F507" s="2">
        <v>-190</v>
      </c>
      <c r="G507" s="46">
        <v>-258</v>
      </c>
      <c r="H507" s="46">
        <v>-383</v>
      </c>
      <c r="I507">
        <v>-245.053</v>
      </c>
      <c r="J507">
        <v>-300.404</v>
      </c>
      <c r="K507" s="2">
        <f t="shared" si="21"/>
        <v>55.350999999999999</v>
      </c>
      <c r="L507" s="2" t="s">
        <v>5</v>
      </c>
      <c r="M507" s="2"/>
      <c r="N50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-300.404</v>
      </c>
      <c r="O507" s="37">
        <f t="shared" si="22"/>
        <v>0.55350999999999995</v>
      </c>
      <c r="P507" s="2">
        <v>580</v>
      </c>
      <c r="Q507" s="53">
        <v>0</v>
      </c>
      <c r="R507" s="4">
        <f t="shared" si="23"/>
        <v>0</v>
      </c>
      <c r="S507" s="2" t="s">
        <v>63</v>
      </c>
      <c r="T507" s="7"/>
      <c r="U507" s="2" t="s">
        <v>7</v>
      </c>
      <c r="V507" s="2" t="s">
        <v>8</v>
      </c>
    </row>
    <row r="508" spans="1:22" x14ac:dyDescent="0.25">
      <c r="A508" s="2" t="s">
        <v>558</v>
      </c>
      <c r="B508" s="2" t="s">
        <v>559</v>
      </c>
      <c r="E508" s="2">
        <v>-194</v>
      </c>
      <c r="F508" s="2">
        <v>-190</v>
      </c>
      <c r="G508" s="46">
        <v>-206</v>
      </c>
      <c r="H508" s="46">
        <v>-325</v>
      </c>
      <c r="I508">
        <v>-207.40599999999998</v>
      </c>
      <c r="J508">
        <v>-311.89800000000002</v>
      </c>
      <c r="K508" s="2">
        <f t="shared" si="21"/>
        <v>104.49200000000005</v>
      </c>
      <c r="L508" s="2" t="s">
        <v>22</v>
      </c>
      <c r="M508" s="2">
        <f>IF(TI19294_gegevens_monstervakken3[[#This Row],[Type]]="Smal",70,IF(TI19294_gegevens_monstervakken3[[#This Row],[Type]]="Breed",100,0))</f>
        <v>100</v>
      </c>
      <c r="N50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8" s="37">
        <f t="shared" si="22"/>
        <v>0.82594000000000023</v>
      </c>
      <c r="P508" s="2">
        <v>328</v>
      </c>
      <c r="Q508" s="53">
        <v>275.52</v>
      </c>
      <c r="R508" s="4">
        <f t="shared" si="23"/>
        <v>270.90832000000006</v>
      </c>
      <c r="S508" s="2" t="s">
        <v>6</v>
      </c>
      <c r="T508" s="7"/>
      <c r="U508" s="2" t="s">
        <v>7</v>
      </c>
      <c r="V508" s="2" t="s">
        <v>8</v>
      </c>
    </row>
    <row r="509" spans="1:22" x14ac:dyDescent="0.25">
      <c r="A509" s="2" t="s">
        <v>560</v>
      </c>
      <c r="B509" s="2" t="s">
        <v>559</v>
      </c>
      <c r="E509" s="2">
        <v>-194</v>
      </c>
      <c r="F509" s="2">
        <v>-190</v>
      </c>
      <c r="G509" s="46">
        <v>-209</v>
      </c>
      <c r="H509" s="46">
        <v>-334</v>
      </c>
      <c r="I509">
        <v>-242.03800000000001</v>
      </c>
      <c r="J509">
        <v>-332.06400000000002</v>
      </c>
      <c r="K509" s="2">
        <f t="shared" si="21"/>
        <v>90.02600000000001</v>
      </c>
      <c r="L509" s="2" t="s">
        <v>22</v>
      </c>
      <c r="M509" s="2">
        <f>IF(TI19294_gegevens_monstervakken3[[#This Row],[Type]]="Smal",70,IF(TI19294_gegevens_monstervakken3[[#This Row],[Type]]="Breed",100,0))</f>
        <v>100</v>
      </c>
      <c r="N50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09" s="37">
        <f t="shared" si="22"/>
        <v>0.47961999999999988</v>
      </c>
      <c r="P509" s="2">
        <v>535</v>
      </c>
      <c r="Q509" s="53">
        <v>433.35</v>
      </c>
      <c r="R509" s="4">
        <f t="shared" si="23"/>
        <v>256.59669999999994</v>
      </c>
      <c r="S509" s="2" t="s">
        <v>6</v>
      </c>
      <c r="T509" s="7"/>
      <c r="U509" s="2" t="s">
        <v>7</v>
      </c>
      <c r="V509" s="2" t="s">
        <v>8</v>
      </c>
    </row>
    <row r="510" spans="1:22" x14ac:dyDescent="0.25">
      <c r="A510" s="2" t="s">
        <v>561</v>
      </c>
      <c r="B510" s="2" t="s">
        <v>559</v>
      </c>
      <c r="E510" s="2">
        <v>-194</v>
      </c>
      <c r="F510" s="2">
        <v>-190</v>
      </c>
      <c r="G510" s="46">
        <v>-226</v>
      </c>
      <c r="H510" s="46">
        <v>-370</v>
      </c>
      <c r="I510">
        <v>-242.678</v>
      </c>
      <c r="J510">
        <v>-367.81</v>
      </c>
      <c r="K510" s="2">
        <f t="shared" si="21"/>
        <v>125.13200000000001</v>
      </c>
      <c r="L510" s="2" t="s">
        <v>22</v>
      </c>
      <c r="M510" s="2">
        <f>IF(TI19294_gegevens_monstervakken3[[#This Row],[Type]]="Smal",70,IF(TI19294_gegevens_monstervakken3[[#This Row],[Type]]="Breed",100,0))</f>
        <v>100</v>
      </c>
      <c r="N51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10" s="37">
        <f t="shared" si="22"/>
        <v>0.47322000000000003</v>
      </c>
      <c r="P510" s="2">
        <v>558</v>
      </c>
      <c r="Q510" s="53">
        <v>357.12</v>
      </c>
      <c r="R510" s="4">
        <f t="shared" si="23"/>
        <v>264.05676</v>
      </c>
      <c r="S510" s="2" t="s">
        <v>6</v>
      </c>
      <c r="T510" s="7"/>
      <c r="U510" s="2" t="s">
        <v>7</v>
      </c>
      <c r="V510" s="2" t="s">
        <v>8</v>
      </c>
    </row>
    <row r="511" spans="1:22" x14ac:dyDescent="0.25">
      <c r="A511" s="2" t="s">
        <v>562</v>
      </c>
      <c r="B511" s="2" t="s">
        <v>559</v>
      </c>
      <c r="E511" s="2">
        <v>-194</v>
      </c>
      <c r="F511" s="2">
        <v>-190</v>
      </c>
      <c r="G511" s="46">
        <v>-200</v>
      </c>
      <c r="H511" s="46">
        <v>-327</v>
      </c>
      <c r="I511">
        <v>-240.53300000000002</v>
      </c>
      <c r="J511">
        <v>-335.25700000000001</v>
      </c>
      <c r="K511" s="2">
        <f t="shared" si="21"/>
        <v>94.72399999999999</v>
      </c>
      <c r="L511" s="2" t="s">
        <v>5</v>
      </c>
      <c r="M511" s="2"/>
      <c r="N51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-335.25700000000001</v>
      </c>
      <c r="O511" s="37">
        <f t="shared" si="22"/>
        <v>0.94723999999999986</v>
      </c>
      <c r="P511" s="2">
        <v>571</v>
      </c>
      <c r="Q511" s="53">
        <v>725.17</v>
      </c>
      <c r="R511" s="4">
        <f t="shared" si="23"/>
        <v>540.87403999999992</v>
      </c>
      <c r="S511" s="2" t="s">
        <v>6</v>
      </c>
      <c r="T511" s="7"/>
      <c r="U511" s="2" t="s">
        <v>7</v>
      </c>
      <c r="V511" s="2" t="s">
        <v>8</v>
      </c>
    </row>
    <row r="512" spans="1:22" x14ac:dyDescent="0.25">
      <c r="A512" s="2" t="s">
        <v>563</v>
      </c>
      <c r="B512" s="2" t="s">
        <v>559</v>
      </c>
      <c r="E512" s="2">
        <v>-194</v>
      </c>
      <c r="F512" s="2">
        <v>-190</v>
      </c>
      <c r="G512" s="46">
        <v>-197</v>
      </c>
      <c r="H512" s="46">
        <v>-336</v>
      </c>
      <c r="I512">
        <v>-221.155</v>
      </c>
      <c r="J512">
        <v>-296.46100000000001</v>
      </c>
      <c r="K512" s="2">
        <f t="shared" si="21"/>
        <v>75.306000000000012</v>
      </c>
      <c r="L512" s="2" t="s">
        <v>5</v>
      </c>
      <c r="M512" s="2"/>
      <c r="N51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-296.46100000000001</v>
      </c>
      <c r="O512" s="37">
        <f t="shared" si="22"/>
        <v>0.75306000000000006</v>
      </c>
      <c r="P512" s="2">
        <v>388</v>
      </c>
      <c r="Q512" s="53">
        <v>539.31999999999994</v>
      </c>
      <c r="R512" s="4">
        <f t="shared" si="23"/>
        <v>292.18728000000004</v>
      </c>
      <c r="S512" s="2" t="s">
        <v>6</v>
      </c>
      <c r="T512" s="7"/>
      <c r="U512" s="2" t="s">
        <v>7</v>
      </c>
      <c r="V512" s="2" t="s">
        <v>8</v>
      </c>
    </row>
    <row r="513" spans="1:22" x14ac:dyDescent="0.25">
      <c r="A513" s="2" t="s">
        <v>564</v>
      </c>
      <c r="B513" s="2" t="s">
        <v>559</v>
      </c>
      <c r="E513" s="2">
        <v>-194</v>
      </c>
      <c r="F513" s="2">
        <v>-190</v>
      </c>
      <c r="G513" s="46">
        <v>-218</v>
      </c>
      <c r="H513" s="46">
        <v>-355</v>
      </c>
      <c r="I513">
        <v>-228.79200000000003</v>
      </c>
      <c r="J513">
        <v>-326.90299999999996</v>
      </c>
      <c r="K513" s="2">
        <f t="shared" si="21"/>
        <v>98.110999999999933</v>
      </c>
      <c r="L513" s="2" t="s">
        <v>22</v>
      </c>
      <c r="M513" s="2">
        <f>IF(TI19294_gegevens_monstervakken3[[#This Row],[Type]]="Smal",70,IF(TI19294_gegevens_monstervakken3[[#This Row],[Type]]="Breed",100,0))</f>
        <v>100</v>
      </c>
      <c r="N51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13" s="37">
        <f t="shared" si="22"/>
        <v>0.61207999999999974</v>
      </c>
      <c r="P513" s="2">
        <v>701</v>
      </c>
      <c r="Q513" s="53">
        <v>504.71999999999997</v>
      </c>
      <c r="R513" s="4">
        <f t="shared" si="23"/>
        <v>429.06807999999984</v>
      </c>
      <c r="S513" s="2" t="s">
        <v>6</v>
      </c>
      <c r="T513" s="7"/>
      <c r="U513" s="2" t="s">
        <v>7</v>
      </c>
      <c r="V513" s="2" t="s">
        <v>8</v>
      </c>
    </row>
    <row r="514" spans="1:22" x14ac:dyDescent="0.25">
      <c r="A514" s="2" t="s">
        <v>565</v>
      </c>
      <c r="B514" s="2" t="s">
        <v>559</v>
      </c>
      <c r="E514" s="2">
        <v>-194</v>
      </c>
      <c r="F514" s="2">
        <v>-190</v>
      </c>
      <c r="G514" s="46">
        <v>-207</v>
      </c>
      <c r="H514" s="46">
        <v>-320</v>
      </c>
      <c r="I514">
        <v>-243.17099999999999</v>
      </c>
      <c r="J514">
        <v>-353.28</v>
      </c>
      <c r="K514" s="2">
        <f t="shared" si="21"/>
        <v>110.10899999999998</v>
      </c>
      <c r="L514" s="2" t="s">
        <v>22</v>
      </c>
      <c r="M514" s="2">
        <f>IF(TI19294_gegevens_monstervakken3[[#This Row],[Type]]="Smal",70,IF(TI19294_gegevens_monstervakken3[[#This Row],[Type]]="Breed",100,0))</f>
        <v>100</v>
      </c>
      <c r="N51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14" s="37">
        <f t="shared" si="22"/>
        <v>0.4682900000000001</v>
      </c>
      <c r="P514" s="2">
        <v>484</v>
      </c>
      <c r="Q514" s="53">
        <v>401.71999999999997</v>
      </c>
      <c r="R514" s="4">
        <f t="shared" si="23"/>
        <v>226.65236000000004</v>
      </c>
      <c r="S514" s="2" t="s">
        <v>6</v>
      </c>
      <c r="T514" s="7"/>
      <c r="U514" s="2" t="s">
        <v>7</v>
      </c>
      <c r="V514" s="2" t="s">
        <v>8</v>
      </c>
    </row>
    <row r="515" spans="1:22" x14ac:dyDescent="0.25">
      <c r="A515" s="2" t="s">
        <v>566</v>
      </c>
      <c r="B515" s="2" t="s">
        <v>559</v>
      </c>
      <c r="E515" s="2">
        <v>-194</v>
      </c>
      <c r="F515" s="2">
        <v>-190</v>
      </c>
      <c r="G515" s="46">
        <v>-201</v>
      </c>
      <c r="H515" s="46">
        <v>-330</v>
      </c>
      <c r="I515">
        <v>-237.93</v>
      </c>
      <c r="J515">
        <v>-330.18100000000004</v>
      </c>
      <c r="K515" s="2">
        <f t="shared" si="21"/>
        <v>92.251000000000033</v>
      </c>
      <c r="L515" s="2" t="s">
        <v>5</v>
      </c>
      <c r="M515" s="2"/>
      <c r="N51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-330.18100000000004</v>
      </c>
      <c r="O515" s="37">
        <f t="shared" si="22"/>
        <v>0.92251000000000039</v>
      </c>
      <c r="P515" s="2">
        <v>561</v>
      </c>
      <c r="Q515" s="53">
        <v>723.69</v>
      </c>
      <c r="R515" s="4">
        <f t="shared" si="23"/>
        <v>517.5281100000002</v>
      </c>
      <c r="S515" s="2" t="s">
        <v>6</v>
      </c>
      <c r="T515" s="7"/>
      <c r="U515" s="2" t="s">
        <v>7</v>
      </c>
      <c r="V515" s="2" t="s">
        <v>8</v>
      </c>
    </row>
    <row r="516" spans="1:22" x14ac:dyDescent="0.25">
      <c r="A516" s="2" t="s">
        <v>567</v>
      </c>
      <c r="B516" s="2" t="s">
        <v>559</v>
      </c>
      <c r="E516" s="2">
        <v>-194</v>
      </c>
      <c r="F516" s="2">
        <v>-190</v>
      </c>
      <c r="G516" s="46">
        <v>-231</v>
      </c>
      <c r="H516" s="46">
        <v>-355</v>
      </c>
      <c r="I516">
        <v>-204.99999999999997</v>
      </c>
      <c r="J516">
        <v>-264.94799999999998</v>
      </c>
      <c r="K516" s="2">
        <f t="shared" si="21"/>
        <v>59.948000000000008</v>
      </c>
      <c r="L516" s="2" t="s">
        <v>5</v>
      </c>
      <c r="M516" s="2"/>
      <c r="N51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-264.94799999999998</v>
      </c>
      <c r="O516" s="37">
        <f t="shared" si="22"/>
        <v>0.59948000000000012</v>
      </c>
      <c r="P516" s="2">
        <v>119</v>
      </c>
      <c r="Q516" s="53">
        <v>147.56</v>
      </c>
      <c r="R516" s="4">
        <f t="shared" si="23"/>
        <v>71.338120000000018</v>
      </c>
      <c r="S516" s="2" t="s">
        <v>6</v>
      </c>
      <c r="T516" s="7"/>
      <c r="U516" s="2" t="s">
        <v>7</v>
      </c>
      <c r="V516" s="2" t="s">
        <v>8</v>
      </c>
    </row>
    <row r="517" spans="1:22" x14ac:dyDescent="0.25">
      <c r="A517" s="2" t="s">
        <v>568</v>
      </c>
      <c r="B517" s="2" t="s">
        <v>559</v>
      </c>
      <c r="E517" s="2">
        <v>-194</v>
      </c>
      <c r="F517" s="2">
        <v>-190</v>
      </c>
      <c r="G517" s="46">
        <v>-205</v>
      </c>
      <c r="H517" s="46">
        <v>-317</v>
      </c>
      <c r="I517" s="24">
        <v>-205</v>
      </c>
      <c r="J517" s="24">
        <v>-317</v>
      </c>
      <c r="K517" s="2">
        <f t="shared" si="21"/>
        <v>112</v>
      </c>
      <c r="L517" s="2" t="s">
        <v>5</v>
      </c>
      <c r="M517" s="2"/>
      <c r="N51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-317</v>
      </c>
      <c r="O517" s="37">
        <f t="shared" si="22"/>
        <v>1.1200000000000001</v>
      </c>
      <c r="P517" s="2">
        <v>208</v>
      </c>
      <c r="Q517" s="53">
        <v>232.96000000000004</v>
      </c>
      <c r="R517" s="4">
        <f t="shared" si="23"/>
        <v>232.96000000000004</v>
      </c>
      <c r="S517" s="2" t="s">
        <v>6</v>
      </c>
      <c r="T517" s="7"/>
      <c r="U517" s="2" t="s">
        <v>7</v>
      </c>
      <c r="V517" s="2" t="s">
        <v>8</v>
      </c>
    </row>
    <row r="518" spans="1:22" x14ac:dyDescent="0.25">
      <c r="A518" s="2" t="s">
        <v>569</v>
      </c>
      <c r="B518" s="2" t="s">
        <v>570</v>
      </c>
      <c r="E518" s="2">
        <v>-196</v>
      </c>
      <c r="F518" s="2">
        <v>-190</v>
      </c>
      <c r="G518" s="46">
        <v>-201</v>
      </c>
      <c r="H518" s="46">
        <v>-281</v>
      </c>
      <c r="I518">
        <v>-219.50699999999998</v>
      </c>
      <c r="J518">
        <v>-264.096</v>
      </c>
      <c r="K518" s="2">
        <f t="shared" si="21"/>
        <v>44.589000000000027</v>
      </c>
      <c r="L518" s="2" t="s">
        <v>5</v>
      </c>
      <c r="M518" s="2"/>
      <c r="N51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-264.096</v>
      </c>
      <c r="O518" s="37">
        <f t="shared" si="22"/>
        <v>0.44589000000000029</v>
      </c>
      <c r="P518" s="2">
        <v>229</v>
      </c>
      <c r="Q518" s="53">
        <v>183.20000000000002</v>
      </c>
      <c r="R518" s="4">
        <f t="shared" si="23"/>
        <v>102.10881000000006</v>
      </c>
      <c r="S518" s="2" t="s">
        <v>6</v>
      </c>
      <c r="T518" s="7"/>
      <c r="U518" s="2" t="s">
        <v>7</v>
      </c>
      <c r="V518" s="2" t="s">
        <v>8</v>
      </c>
    </row>
    <row r="519" spans="1:22" x14ac:dyDescent="0.25">
      <c r="A519" s="2" t="s">
        <v>571</v>
      </c>
      <c r="B519" s="2" t="s">
        <v>570</v>
      </c>
      <c r="E519" s="2">
        <v>-196</v>
      </c>
      <c r="F519" s="2">
        <v>-190</v>
      </c>
      <c r="G519" s="46">
        <v>-221</v>
      </c>
      <c r="H519" s="46">
        <v>-294</v>
      </c>
      <c r="I519">
        <v>-238.572</v>
      </c>
      <c r="J519">
        <v>-310.89499999999998</v>
      </c>
      <c r="K519" s="2">
        <f t="shared" si="21"/>
        <v>72.322999999999979</v>
      </c>
      <c r="L519" s="2" t="s">
        <v>5</v>
      </c>
      <c r="M519" s="2"/>
      <c r="N51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-310.89499999999998</v>
      </c>
      <c r="O519" s="37">
        <f t="shared" si="22"/>
        <v>0.72322999999999982</v>
      </c>
      <c r="P519" s="2">
        <v>548</v>
      </c>
      <c r="Q519" s="53">
        <v>400.03999999999996</v>
      </c>
      <c r="R519" s="4">
        <f t="shared" si="23"/>
        <v>396.33003999999988</v>
      </c>
      <c r="S519" s="2" t="s">
        <v>6</v>
      </c>
      <c r="T519" s="7"/>
      <c r="U519" s="2" t="s">
        <v>7</v>
      </c>
      <c r="V519" s="2" t="s">
        <v>8</v>
      </c>
    </row>
    <row r="520" spans="1:22" x14ac:dyDescent="0.25">
      <c r="A520" s="2" t="s">
        <v>572</v>
      </c>
      <c r="B520" s="2" t="s">
        <v>570</v>
      </c>
      <c r="E520" s="2">
        <v>-196</v>
      </c>
      <c r="F520" s="2">
        <v>-190</v>
      </c>
      <c r="G520" s="46">
        <v>-210</v>
      </c>
      <c r="H520" s="46">
        <v>-254</v>
      </c>
      <c r="I520">
        <v>-204.99999999999997</v>
      </c>
      <c r="J520">
        <v>-233.42900000000003</v>
      </c>
      <c r="K520" s="2">
        <f t="shared" si="21"/>
        <v>28.429000000000059</v>
      </c>
      <c r="L520" s="2" t="s">
        <v>5</v>
      </c>
      <c r="M520" s="2"/>
      <c r="N520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-233.42900000000003</v>
      </c>
      <c r="O520" s="37">
        <f t="shared" si="22"/>
        <v>0.2842900000000006</v>
      </c>
      <c r="P520" s="2">
        <v>197</v>
      </c>
      <c r="Q520" s="53">
        <v>86.68</v>
      </c>
      <c r="R520" s="4">
        <f t="shared" si="23"/>
        <v>56.005130000000115</v>
      </c>
      <c r="S520" s="2" t="s">
        <v>6</v>
      </c>
      <c r="T520" s="7"/>
      <c r="U520" s="2" t="s">
        <v>7</v>
      </c>
      <c r="V520" s="2" t="s">
        <v>8</v>
      </c>
    </row>
    <row r="521" spans="1:22" x14ac:dyDescent="0.25">
      <c r="A521" s="2" t="s">
        <v>573</v>
      </c>
      <c r="B521" s="2" t="s">
        <v>570</v>
      </c>
      <c r="C521" s="60" t="s">
        <v>648</v>
      </c>
      <c r="E521" s="2">
        <v>-196</v>
      </c>
      <c r="F521" s="2">
        <v>-190</v>
      </c>
      <c r="G521" s="46">
        <v>-217</v>
      </c>
      <c r="H521" s="46">
        <v>-258</v>
      </c>
      <c r="I521">
        <v>-204.99999999999997</v>
      </c>
      <c r="J521">
        <v>-256.411</v>
      </c>
      <c r="K521" s="2">
        <f t="shared" si="21"/>
        <v>51.41100000000003</v>
      </c>
      <c r="L521" s="2" t="s">
        <v>5</v>
      </c>
      <c r="M521" s="2"/>
      <c r="N521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-256.411</v>
      </c>
      <c r="O521" s="37">
        <f t="shared" si="22"/>
        <v>0.51411000000000029</v>
      </c>
      <c r="P521" s="2">
        <v>89</v>
      </c>
      <c r="Q521" s="53">
        <v>36.489999999999995</v>
      </c>
      <c r="R521" s="4">
        <f t="shared" si="23"/>
        <v>0</v>
      </c>
      <c r="S521" s="2" t="s">
        <v>6</v>
      </c>
      <c r="T521" s="7"/>
      <c r="U521" s="2" t="s">
        <v>7</v>
      </c>
      <c r="V521" s="2" t="s">
        <v>8</v>
      </c>
    </row>
    <row r="522" spans="1:22" x14ac:dyDescent="0.25">
      <c r="A522" s="2" t="s">
        <v>574</v>
      </c>
      <c r="B522" s="2" t="s">
        <v>570</v>
      </c>
      <c r="C522" s="60" t="s">
        <v>648</v>
      </c>
      <c r="E522" s="2">
        <v>-196</v>
      </c>
      <c r="F522" s="2">
        <v>-190</v>
      </c>
      <c r="G522" s="46">
        <v>-219</v>
      </c>
      <c r="H522" s="46">
        <v>-256</v>
      </c>
      <c r="I522">
        <v>-204.99999999999997</v>
      </c>
      <c r="J522">
        <v>-254.78800000000001</v>
      </c>
      <c r="K522" s="2">
        <f t="shared" si="21"/>
        <v>49.788000000000039</v>
      </c>
      <c r="L522" s="2" t="s">
        <v>5</v>
      </c>
      <c r="M522" s="2"/>
      <c r="N52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-254.78800000000001</v>
      </c>
      <c r="O522" s="37">
        <f t="shared" si="22"/>
        <v>0.49788000000000038</v>
      </c>
      <c r="P522" s="2">
        <v>93</v>
      </c>
      <c r="Q522" s="53">
        <v>34.409999999999997</v>
      </c>
      <c r="R522" s="4">
        <f t="shared" si="23"/>
        <v>0</v>
      </c>
      <c r="S522" s="2" t="s">
        <v>6</v>
      </c>
      <c r="T522" s="7"/>
      <c r="U522" s="2" t="s">
        <v>7</v>
      </c>
      <c r="V522" s="2" t="s">
        <v>8</v>
      </c>
    </row>
    <row r="523" spans="1:22" x14ac:dyDescent="0.25">
      <c r="A523" s="2" t="s">
        <v>575</v>
      </c>
      <c r="B523" s="2" t="s">
        <v>570</v>
      </c>
      <c r="C523" s="60" t="s">
        <v>648</v>
      </c>
      <c r="E523" s="2">
        <v>-196</v>
      </c>
      <c r="F523" s="2">
        <v>-190</v>
      </c>
      <c r="G523" s="46">
        <v>-217</v>
      </c>
      <c r="H523" s="46">
        <v>-261</v>
      </c>
      <c r="I523">
        <v>-204.99999999999997</v>
      </c>
      <c r="J523">
        <v>-256.66500000000002</v>
      </c>
      <c r="K523" s="2">
        <f t="shared" si="21"/>
        <v>51.665000000000049</v>
      </c>
      <c r="L523" s="2" t="s">
        <v>5</v>
      </c>
      <c r="M523" s="2"/>
      <c r="N52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-256.66500000000002</v>
      </c>
      <c r="O523" s="37">
        <f t="shared" si="22"/>
        <v>0.5166500000000005</v>
      </c>
      <c r="P523" s="2">
        <v>150</v>
      </c>
      <c r="Q523" s="53">
        <v>66</v>
      </c>
      <c r="R523" s="4">
        <f t="shared" si="23"/>
        <v>0</v>
      </c>
      <c r="S523" s="2" t="s">
        <v>6</v>
      </c>
      <c r="T523" s="7"/>
      <c r="U523" s="2" t="s">
        <v>7</v>
      </c>
      <c r="V523" s="2" t="s">
        <v>8</v>
      </c>
    </row>
    <row r="524" spans="1:22" x14ac:dyDescent="0.25">
      <c r="A524" s="2" t="s">
        <v>576</v>
      </c>
      <c r="B524" s="2" t="s">
        <v>570</v>
      </c>
      <c r="C524" s="60" t="s">
        <v>648</v>
      </c>
      <c r="E524" s="2">
        <v>-196</v>
      </c>
      <c r="F524" s="2">
        <v>-190</v>
      </c>
      <c r="G524" s="46">
        <v>-210</v>
      </c>
      <c r="H524" s="46">
        <v>-275</v>
      </c>
      <c r="I524">
        <v>-204.99999999999997</v>
      </c>
      <c r="J524">
        <v>-256.92700000000002</v>
      </c>
      <c r="K524" s="2">
        <f t="shared" si="21"/>
        <v>51.927000000000049</v>
      </c>
      <c r="L524" s="2" t="s">
        <v>5</v>
      </c>
      <c r="M524" s="2"/>
      <c r="N52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-256.92700000000002</v>
      </c>
      <c r="O524" s="37">
        <f t="shared" si="22"/>
        <v>0.51927000000000045</v>
      </c>
      <c r="P524" s="2">
        <v>67</v>
      </c>
      <c r="Q524" s="53">
        <v>43.550000000000004</v>
      </c>
      <c r="R524" s="4">
        <f t="shared" si="23"/>
        <v>0</v>
      </c>
      <c r="S524" s="2" t="s">
        <v>6</v>
      </c>
      <c r="T524" s="7"/>
      <c r="U524" s="2" t="s">
        <v>7</v>
      </c>
      <c r="V524" s="2" t="s">
        <v>8</v>
      </c>
    </row>
    <row r="525" spans="1:22" x14ac:dyDescent="0.25">
      <c r="A525" s="2" t="s">
        <v>577</v>
      </c>
      <c r="B525" s="2" t="s">
        <v>570</v>
      </c>
      <c r="E525" s="2">
        <v>-196</v>
      </c>
      <c r="F525" s="2">
        <v>-190</v>
      </c>
      <c r="G525" s="46">
        <v>-200</v>
      </c>
      <c r="H525" s="46">
        <v>-252</v>
      </c>
      <c r="I525">
        <v>-233.047</v>
      </c>
      <c r="J525">
        <v>-329.71100000000001</v>
      </c>
      <c r="K525" s="2">
        <f t="shared" ref="K525:K584" si="24">I525-J525</f>
        <v>96.664000000000016</v>
      </c>
      <c r="L525" s="2" t="s">
        <v>5</v>
      </c>
      <c r="M525" s="2"/>
      <c r="N52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-329.71100000000001</v>
      </c>
      <c r="O525" s="37">
        <f t="shared" ref="O525:O584" si="25">IF((I525-N525)&lt;0,0, (I525-N525)/100)</f>
        <v>0.96664000000000017</v>
      </c>
      <c r="P525" s="2">
        <v>666</v>
      </c>
      <c r="Q525" s="53">
        <v>346.32</v>
      </c>
      <c r="R525" s="4">
        <f t="shared" ref="R525:R584" si="26">IF(C525="x",0,(O525*P525))</f>
        <v>643.78224000000012</v>
      </c>
      <c r="S525" s="2" t="s">
        <v>6</v>
      </c>
      <c r="T525" s="7"/>
      <c r="U525" s="2" t="s">
        <v>7</v>
      </c>
      <c r="V525" s="2" t="s">
        <v>8</v>
      </c>
    </row>
    <row r="526" spans="1:22" x14ac:dyDescent="0.25">
      <c r="A526" s="2" t="s">
        <v>578</v>
      </c>
      <c r="B526" s="2" t="s">
        <v>570</v>
      </c>
      <c r="E526" s="2">
        <v>-196</v>
      </c>
      <c r="F526" s="2">
        <v>-190</v>
      </c>
      <c r="G526" s="46">
        <v>-211</v>
      </c>
      <c r="H526" s="46">
        <v>-241</v>
      </c>
      <c r="I526">
        <v>-239.40299999999999</v>
      </c>
      <c r="J526">
        <v>-323.86599999999999</v>
      </c>
      <c r="K526" s="2">
        <f t="shared" si="24"/>
        <v>84.462999999999994</v>
      </c>
      <c r="L526" s="2" t="s">
        <v>5</v>
      </c>
      <c r="M526" s="2"/>
      <c r="N52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-323.86599999999999</v>
      </c>
      <c r="O526" s="37">
        <f t="shared" si="25"/>
        <v>0.84462999999999999</v>
      </c>
      <c r="P526" s="2">
        <v>423</v>
      </c>
      <c r="Q526" s="53">
        <v>126.89999999999999</v>
      </c>
      <c r="R526" s="4">
        <f t="shared" si="26"/>
        <v>357.27848999999998</v>
      </c>
      <c r="S526" s="2" t="s">
        <v>6</v>
      </c>
      <c r="T526" s="7"/>
      <c r="U526" s="2" t="s">
        <v>7</v>
      </c>
      <c r="V526" s="2" t="s">
        <v>8</v>
      </c>
    </row>
    <row r="527" spans="1:22" x14ac:dyDescent="0.25">
      <c r="A527" s="2" t="s">
        <v>579</v>
      </c>
      <c r="B527" s="2" t="s">
        <v>570</v>
      </c>
      <c r="C527" s="60" t="s">
        <v>648</v>
      </c>
      <c r="E527" s="2">
        <v>-196</v>
      </c>
      <c r="F527" s="2">
        <v>-190</v>
      </c>
      <c r="G527" s="46">
        <v>-239</v>
      </c>
      <c r="H527" s="46">
        <v>-320</v>
      </c>
      <c r="I527">
        <v>-204.99999999999997</v>
      </c>
      <c r="J527">
        <v>-291.39300000000003</v>
      </c>
      <c r="K527" s="2">
        <f t="shared" si="24"/>
        <v>86.393000000000058</v>
      </c>
      <c r="L527" s="2" t="s">
        <v>5</v>
      </c>
      <c r="M527" s="2"/>
      <c r="N52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-291.39300000000003</v>
      </c>
      <c r="O527" s="37">
        <f t="shared" si="25"/>
        <v>0.86393000000000053</v>
      </c>
      <c r="P527" s="2">
        <v>156</v>
      </c>
      <c r="Q527" s="53">
        <v>126.36000000000001</v>
      </c>
      <c r="R527" s="4">
        <f t="shared" si="26"/>
        <v>0</v>
      </c>
      <c r="S527" s="2" t="s">
        <v>6</v>
      </c>
      <c r="T527" s="7"/>
      <c r="U527" s="2" t="s">
        <v>7</v>
      </c>
      <c r="V527" s="2" t="s">
        <v>8</v>
      </c>
    </row>
    <row r="528" spans="1:22" x14ac:dyDescent="0.25">
      <c r="A528" s="2" t="s">
        <v>580</v>
      </c>
      <c r="B528" s="2" t="s">
        <v>581</v>
      </c>
      <c r="E528" s="2">
        <v>-194</v>
      </c>
      <c r="F528" s="2">
        <v>-190</v>
      </c>
      <c r="G528" s="46">
        <v>-233</v>
      </c>
      <c r="H528" s="46">
        <v>-357</v>
      </c>
      <c r="I528">
        <v>-220.458</v>
      </c>
      <c r="J528">
        <v>-329.37099999999998</v>
      </c>
      <c r="K528" s="2">
        <f t="shared" si="24"/>
        <v>108.91299999999998</v>
      </c>
      <c r="L528" s="2" t="s">
        <v>22</v>
      </c>
      <c r="M528" s="2">
        <f>IF(TI19294_gegevens_monstervakken3[[#This Row],[Type]]="Smal",70,IF(TI19294_gegevens_monstervakken3[[#This Row],[Type]]="Breed",100,0))</f>
        <v>100</v>
      </c>
      <c r="N52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28" s="37">
        <f t="shared" si="25"/>
        <v>0.69542000000000004</v>
      </c>
      <c r="P528" s="2">
        <v>424</v>
      </c>
      <c r="Q528" s="53">
        <v>241.67999999999998</v>
      </c>
      <c r="R528" s="4">
        <f t="shared" si="26"/>
        <v>294.85808000000003</v>
      </c>
      <c r="S528" s="2" t="s">
        <v>6</v>
      </c>
      <c r="T528" s="7"/>
      <c r="U528" s="2" t="s">
        <v>7</v>
      </c>
      <c r="V528" s="2" t="s">
        <v>8</v>
      </c>
    </row>
    <row r="529" spans="1:22" x14ac:dyDescent="0.25">
      <c r="A529" s="2" t="s">
        <v>582</v>
      </c>
      <c r="B529" s="2" t="s">
        <v>581</v>
      </c>
      <c r="E529" s="2">
        <v>-194</v>
      </c>
      <c r="F529" s="2">
        <v>-190</v>
      </c>
      <c r="G529" s="46">
        <v>-226</v>
      </c>
      <c r="H529" s="46">
        <v>-354</v>
      </c>
      <c r="I529">
        <v>-232.83200000000002</v>
      </c>
      <c r="J529">
        <v>-366.89500000000004</v>
      </c>
      <c r="K529" s="2">
        <f t="shared" si="24"/>
        <v>134.06300000000002</v>
      </c>
      <c r="L529" s="2" t="s">
        <v>22</v>
      </c>
      <c r="M529" s="2">
        <f>IF(TI19294_gegevens_monstervakken3[[#This Row],[Type]]="Smal",70,IF(TI19294_gegevens_monstervakken3[[#This Row],[Type]]="Breed",100,0))</f>
        <v>100</v>
      </c>
      <c r="N52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29" s="37">
        <f t="shared" si="25"/>
        <v>0.57167999999999974</v>
      </c>
      <c r="P529" s="2">
        <v>880</v>
      </c>
      <c r="Q529" s="53">
        <v>563.20000000000005</v>
      </c>
      <c r="R529" s="4">
        <f t="shared" si="26"/>
        <v>503.07839999999976</v>
      </c>
      <c r="S529" s="2" t="s">
        <v>6</v>
      </c>
      <c r="T529" s="7"/>
      <c r="U529" s="2" t="s">
        <v>7</v>
      </c>
      <c r="V529" s="2" t="s">
        <v>8</v>
      </c>
    </row>
    <row r="530" spans="1:22" x14ac:dyDescent="0.25">
      <c r="A530" s="2" t="s">
        <v>583</v>
      </c>
      <c r="B530" s="2" t="s">
        <v>581</v>
      </c>
      <c r="E530" s="2">
        <v>-194</v>
      </c>
      <c r="F530" s="2">
        <v>-190</v>
      </c>
      <c r="G530" s="46">
        <v>-216</v>
      </c>
      <c r="H530" s="46">
        <v>-344</v>
      </c>
      <c r="I530">
        <v>-258.30500000000001</v>
      </c>
      <c r="J530">
        <v>-356.23700000000002</v>
      </c>
      <c r="K530" s="2">
        <f t="shared" si="24"/>
        <v>97.932000000000016</v>
      </c>
      <c r="L530" s="2" t="s">
        <v>22</v>
      </c>
      <c r="M530" s="2">
        <f>IF(TI19294_gegevens_monstervakken3[[#This Row],[Type]]="Smal",70,IF(TI19294_gegevens_monstervakken3[[#This Row],[Type]]="Breed",100,0))</f>
        <v>100</v>
      </c>
      <c r="N53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30" s="37">
        <f t="shared" si="25"/>
        <v>0.31694999999999995</v>
      </c>
      <c r="P530" s="2">
        <v>1060</v>
      </c>
      <c r="Q530" s="53">
        <v>784.4</v>
      </c>
      <c r="R530" s="4">
        <f t="shared" si="26"/>
        <v>335.96699999999993</v>
      </c>
      <c r="S530" s="2" t="s">
        <v>6</v>
      </c>
      <c r="T530" s="7"/>
      <c r="U530" s="2" t="s">
        <v>7</v>
      </c>
      <c r="V530" s="2" t="s">
        <v>8</v>
      </c>
    </row>
    <row r="531" spans="1:22" x14ac:dyDescent="0.25">
      <c r="A531" s="2" t="s">
        <v>584</v>
      </c>
      <c r="B531" s="2" t="s">
        <v>581</v>
      </c>
      <c r="C531" s="7" t="s">
        <v>648</v>
      </c>
      <c r="E531" s="2">
        <v>-194</v>
      </c>
      <c r="F531" s="2">
        <v>-190</v>
      </c>
      <c r="G531" s="46">
        <v>-255</v>
      </c>
      <c r="H531" s="46">
        <v>-366</v>
      </c>
      <c r="I531">
        <v>-264.25399999999996</v>
      </c>
      <c r="J531">
        <v>-322.64100000000002</v>
      </c>
      <c r="K531" s="2">
        <f t="shared" si="24"/>
        <v>58.387000000000057</v>
      </c>
      <c r="L531" s="2" t="s">
        <v>5</v>
      </c>
      <c r="M531" s="2"/>
      <c r="N53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-322.64100000000002</v>
      </c>
      <c r="O531" s="37">
        <f t="shared" si="25"/>
        <v>0.58387000000000056</v>
      </c>
      <c r="P531" s="2">
        <v>235</v>
      </c>
      <c r="Q531" s="53">
        <v>0</v>
      </c>
      <c r="R531" s="4">
        <f t="shared" si="26"/>
        <v>0</v>
      </c>
      <c r="S531" s="2" t="s">
        <v>6</v>
      </c>
      <c r="T531" s="7"/>
      <c r="U531" s="2" t="s">
        <v>7</v>
      </c>
      <c r="V531" s="2" t="s">
        <v>8</v>
      </c>
    </row>
    <row r="532" spans="1:22" x14ac:dyDescent="0.25">
      <c r="A532" s="2" t="s">
        <v>585</v>
      </c>
      <c r="B532" s="2" t="s">
        <v>581</v>
      </c>
      <c r="E532" s="2">
        <v>-194</v>
      </c>
      <c r="F532" s="2">
        <v>-190</v>
      </c>
      <c r="G532" s="46">
        <v>-238</v>
      </c>
      <c r="H532" s="46">
        <v>-343</v>
      </c>
      <c r="I532">
        <v>-262.69200000000001</v>
      </c>
      <c r="J532">
        <v>-348.07800000000003</v>
      </c>
      <c r="K532" s="2">
        <f t="shared" si="24"/>
        <v>85.386000000000024</v>
      </c>
      <c r="L532" s="2" t="s">
        <v>22</v>
      </c>
      <c r="M532" s="2">
        <f>IF(TI19294_gegevens_monstervakken3[[#This Row],[Type]]="Smal",70,IF(TI19294_gegevens_monstervakken3[[#This Row],[Type]]="Breed",100,0))</f>
        <v>100</v>
      </c>
      <c r="N53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32" s="37">
        <f t="shared" si="25"/>
        <v>0.27307999999999993</v>
      </c>
      <c r="P532" s="2">
        <v>1027</v>
      </c>
      <c r="Q532" s="53">
        <v>534.04</v>
      </c>
      <c r="R532" s="4">
        <f t="shared" si="26"/>
        <v>280.45315999999991</v>
      </c>
      <c r="S532" s="2" t="s">
        <v>6</v>
      </c>
      <c r="T532" s="7"/>
      <c r="U532" s="2" t="s">
        <v>7</v>
      </c>
      <c r="V532" s="2" t="s">
        <v>8</v>
      </c>
    </row>
    <row r="533" spans="1:22" x14ac:dyDescent="0.25">
      <c r="A533" s="2" t="s">
        <v>586</v>
      </c>
      <c r="B533" s="2" t="s">
        <v>581</v>
      </c>
      <c r="E533" s="2">
        <v>-194</v>
      </c>
      <c r="F533" s="2">
        <v>-190</v>
      </c>
      <c r="G533" s="46">
        <v>-219</v>
      </c>
      <c r="H533" s="46">
        <v>-306</v>
      </c>
      <c r="I533">
        <v>-220.762</v>
      </c>
      <c r="J533">
        <v>-286.05500000000001</v>
      </c>
      <c r="K533" s="2">
        <f t="shared" si="24"/>
        <v>65.293000000000006</v>
      </c>
      <c r="L533" s="2" t="s">
        <v>22</v>
      </c>
      <c r="M533" s="2">
        <f>IF(TI19294_gegevens_monstervakken3[[#This Row],[Type]]="Smal",70,IF(TI19294_gegevens_monstervakken3[[#This Row],[Type]]="Breed",100,0))</f>
        <v>100</v>
      </c>
      <c r="N53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-286.05500000000001</v>
      </c>
      <c r="O533" s="37">
        <f t="shared" si="25"/>
        <v>0.65293000000000001</v>
      </c>
      <c r="P533" s="2">
        <v>1322</v>
      </c>
      <c r="Q533" s="53">
        <v>1150.1400000000001</v>
      </c>
      <c r="R533" s="4">
        <f t="shared" si="26"/>
        <v>863.17345999999998</v>
      </c>
      <c r="S533" s="2" t="s">
        <v>6</v>
      </c>
      <c r="T533" s="7"/>
      <c r="U533" s="2" t="s">
        <v>7</v>
      </c>
      <c r="V533" s="2" t="s">
        <v>8</v>
      </c>
    </row>
    <row r="534" spans="1:22" x14ac:dyDescent="0.25">
      <c r="A534" s="2" t="s">
        <v>587</v>
      </c>
      <c r="B534" s="2" t="s">
        <v>581</v>
      </c>
      <c r="E534" s="2">
        <v>-194</v>
      </c>
      <c r="F534" s="2">
        <v>-190</v>
      </c>
      <c r="G534" s="46">
        <v>-229</v>
      </c>
      <c r="H534" s="46">
        <v>-352</v>
      </c>
      <c r="I534">
        <v>-249.80799999999999</v>
      </c>
      <c r="J534">
        <v>-375.625</v>
      </c>
      <c r="K534" s="2">
        <f t="shared" si="24"/>
        <v>125.81700000000001</v>
      </c>
      <c r="L534" s="2" t="s">
        <v>22</v>
      </c>
      <c r="M534" s="2">
        <f>IF(TI19294_gegevens_monstervakken3[[#This Row],[Type]]="Smal",70,IF(TI19294_gegevens_monstervakken3[[#This Row],[Type]]="Breed",100,0))</f>
        <v>100</v>
      </c>
      <c r="N53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34" s="37">
        <f t="shared" si="25"/>
        <v>0.40192000000000005</v>
      </c>
      <c r="P534" s="2">
        <v>784</v>
      </c>
      <c r="Q534" s="53">
        <v>478.24</v>
      </c>
      <c r="R534" s="4">
        <f t="shared" si="26"/>
        <v>315.10528000000005</v>
      </c>
      <c r="S534" s="2" t="s">
        <v>6</v>
      </c>
      <c r="T534" s="7"/>
      <c r="U534" s="2" t="s">
        <v>7</v>
      </c>
      <c r="V534" s="2" t="s">
        <v>8</v>
      </c>
    </row>
    <row r="535" spans="1:22" x14ac:dyDescent="0.25">
      <c r="A535" s="2" t="s">
        <v>588</v>
      </c>
      <c r="B535" s="2" t="s">
        <v>581</v>
      </c>
      <c r="E535" s="2">
        <v>-194</v>
      </c>
      <c r="F535" s="2">
        <v>-190</v>
      </c>
      <c r="G535" s="46">
        <v>-232</v>
      </c>
      <c r="H535" s="46">
        <v>-365</v>
      </c>
      <c r="I535">
        <v>-259.89</v>
      </c>
      <c r="J535">
        <v>-354.01600000000002</v>
      </c>
      <c r="K535" s="2">
        <f t="shared" si="24"/>
        <v>94.126000000000033</v>
      </c>
      <c r="L535" s="2" t="s">
        <v>22</v>
      </c>
      <c r="M535" s="2">
        <f>IF(TI19294_gegevens_monstervakken3[[#This Row],[Type]]="Smal",70,IF(TI19294_gegevens_monstervakken3[[#This Row],[Type]]="Breed",100,0))</f>
        <v>100</v>
      </c>
      <c r="N53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35" s="37">
        <f t="shared" si="25"/>
        <v>0.30110000000000015</v>
      </c>
      <c r="P535" s="2">
        <v>1236</v>
      </c>
      <c r="Q535" s="53">
        <v>716.88</v>
      </c>
      <c r="R535" s="4">
        <f t="shared" si="26"/>
        <v>372.15960000000018</v>
      </c>
      <c r="S535" s="2" t="s">
        <v>6</v>
      </c>
      <c r="T535" s="7"/>
      <c r="U535" s="2" t="s">
        <v>7</v>
      </c>
      <c r="V535" s="2" t="s">
        <v>8</v>
      </c>
    </row>
    <row r="536" spans="1:22" x14ac:dyDescent="0.25">
      <c r="A536" s="2" t="s">
        <v>589</v>
      </c>
      <c r="B536" s="2" t="s">
        <v>581</v>
      </c>
      <c r="E536" s="2">
        <v>-194</v>
      </c>
      <c r="F536" s="2">
        <v>-190</v>
      </c>
      <c r="G536" s="46">
        <v>-245</v>
      </c>
      <c r="H536" s="46">
        <v>-332</v>
      </c>
      <c r="I536">
        <v>-265.46500000000003</v>
      </c>
      <c r="J536">
        <v>-321.48099999999999</v>
      </c>
      <c r="K536" s="2">
        <f t="shared" si="24"/>
        <v>56.015999999999963</v>
      </c>
      <c r="L536" s="2" t="s">
        <v>22</v>
      </c>
      <c r="M536" s="2">
        <f>IF(TI19294_gegevens_monstervakken3[[#This Row],[Type]]="Smal",70,IF(TI19294_gegevens_monstervakken3[[#This Row],[Type]]="Breed",100,0))</f>
        <v>100</v>
      </c>
      <c r="N53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36" s="37">
        <f t="shared" si="25"/>
        <v>0.24534999999999968</v>
      </c>
      <c r="P536" s="2">
        <v>1520</v>
      </c>
      <c r="Q536" s="53">
        <v>684</v>
      </c>
      <c r="R536" s="4">
        <f t="shared" si="26"/>
        <v>372.9319999999995</v>
      </c>
      <c r="S536" s="2" t="s">
        <v>6</v>
      </c>
      <c r="T536" s="7"/>
      <c r="U536" s="2" t="s">
        <v>7</v>
      </c>
      <c r="V536" s="2" t="s">
        <v>8</v>
      </c>
    </row>
    <row r="537" spans="1:22" x14ac:dyDescent="0.25">
      <c r="A537" s="2" t="s">
        <v>590</v>
      </c>
      <c r="B537" s="2" t="s">
        <v>581</v>
      </c>
      <c r="C537" s="7" t="s">
        <v>648</v>
      </c>
      <c r="E537" s="2">
        <v>-194</v>
      </c>
      <c r="F537" s="2">
        <v>-190</v>
      </c>
      <c r="G537" s="46">
        <v>-251</v>
      </c>
      <c r="H537" s="46">
        <v>-363</v>
      </c>
      <c r="I537">
        <v>-241.02800000000002</v>
      </c>
      <c r="J537">
        <v>-294.99099999999999</v>
      </c>
      <c r="K537" s="2">
        <f t="shared" si="24"/>
        <v>53.962999999999965</v>
      </c>
      <c r="L537" s="2" t="s">
        <v>5</v>
      </c>
      <c r="M537" s="2"/>
      <c r="N53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-294.99099999999999</v>
      </c>
      <c r="O537" s="37">
        <f t="shared" si="25"/>
        <v>0.53962999999999961</v>
      </c>
      <c r="P537" s="2">
        <v>523</v>
      </c>
      <c r="Q537" s="53">
        <v>0</v>
      </c>
      <c r="R537" s="4">
        <f t="shared" si="26"/>
        <v>0</v>
      </c>
      <c r="S537" s="2" t="s">
        <v>6</v>
      </c>
      <c r="T537" s="7"/>
      <c r="U537" s="2" t="s">
        <v>7</v>
      </c>
      <c r="V537" s="2" t="s">
        <v>8</v>
      </c>
    </row>
    <row r="538" spans="1:22" x14ac:dyDescent="0.25">
      <c r="A538" s="2" t="s">
        <v>591</v>
      </c>
      <c r="B538" s="2" t="s">
        <v>592</v>
      </c>
      <c r="E538" s="2">
        <v>-194</v>
      </c>
      <c r="F538" s="2">
        <v>-190</v>
      </c>
      <c r="G538" s="46">
        <v>-208</v>
      </c>
      <c r="H538" s="46">
        <v>-309</v>
      </c>
      <c r="I538">
        <v>-223.292</v>
      </c>
      <c r="J538">
        <v>-295.18099999999998</v>
      </c>
      <c r="K538" s="2">
        <f t="shared" si="24"/>
        <v>71.888999999999982</v>
      </c>
      <c r="L538" s="2" t="s">
        <v>5</v>
      </c>
      <c r="M538" s="2"/>
      <c r="N53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-295.18099999999998</v>
      </c>
      <c r="O538" s="37">
        <f t="shared" si="25"/>
        <v>0.71888999999999981</v>
      </c>
      <c r="P538" s="2">
        <v>603</v>
      </c>
      <c r="Q538" s="53">
        <v>609.03</v>
      </c>
      <c r="R538" s="4">
        <f t="shared" si="26"/>
        <v>433.49066999999991</v>
      </c>
      <c r="S538" s="2" t="s">
        <v>6</v>
      </c>
      <c r="T538" s="7"/>
      <c r="U538" s="2" t="s">
        <v>7</v>
      </c>
      <c r="V538" s="2" t="s">
        <v>8</v>
      </c>
    </row>
    <row r="539" spans="1:22" x14ac:dyDescent="0.25">
      <c r="A539" s="2" t="s">
        <v>593</v>
      </c>
      <c r="B539" s="2" t="s">
        <v>592</v>
      </c>
      <c r="E539" s="2">
        <v>-194</v>
      </c>
      <c r="F539" s="2">
        <v>-190</v>
      </c>
      <c r="G539" s="46">
        <v>-214</v>
      </c>
      <c r="H539" s="46">
        <v>-316</v>
      </c>
      <c r="I539">
        <v>-225.209</v>
      </c>
      <c r="J539">
        <v>-296.87100000000004</v>
      </c>
      <c r="K539" s="2">
        <f t="shared" si="24"/>
        <v>71.662000000000035</v>
      </c>
      <c r="L539" s="2" t="s">
        <v>5</v>
      </c>
      <c r="M539" s="2"/>
      <c r="N53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-296.87100000000004</v>
      </c>
      <c r="O539" s="37">
        <f t="shared" si="25"/>
        <v>0.71662000000000037</v>
      </c>
      <c r="P539" s="2">
        <v>555</v>
      </c>
      <c r="Q539" s="53">
        <v>566.1</v>
      </c>
      <c r="R539" s="4">
        <f t="shared" si="26"/>
        <v>397.72410000000019</v>
      </c>
      <c r="S539" s="2" t="s">
        <v>6</v>
      </c>
      <c r="T539" s="7"/>
      <c r="U539" s="2" t="s">
        <v>7</v>
      </c>
      <c r="V539" s="2" t="s">
        <v>8</v>
      </c>
    </row>
    <row r="540" spans="1:22" x14ac:dyDescent="0.25">
      <c r="A540" s="2" t="s">
        <v>594</v>
      </c>
      <c r="B540" s="2" t="s">
        <v>592</v>
      </c>
      <c r="C540" s="21"/>
      <c r="E540" s="2">
        <v>-194</v>
      </c>
      <c r="F540" s="2">
        <v>-190</v>
      </c>
      <c r="G540" s="46">
        <v>-198</v>
      </c>
      <c r="H540" s="46">
        <v>-286</v>
      </c>
      <c r="I540" s="24">
        <v>-198</v>
      </c>
      <c r="J540" s="24">
        <v>-286</v>
      </c>
      <c r="K540" s="2">
        <f t="shared" si="24"/>
        <v>88</v>
      </c>
      <c r="L540" s="2" t="s">
        <v>5</v>
      </c>
      <c r="M540" s="2"/>
      <c r="N54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-286</v>
      </c>
      <c r="O540" s="37">
        <f t="shared" si="25"/>
        <v>0.88</v>
      </c>
      <c r="P540" s="2">
        <v>322</v>
      </c>
      <c r="Q540" s="53">
        <v>283.36</v>
      </c>
      <c r="R540" s="4">
        <f t="shared" si="26"/>
        <v>283.36</v>
      </c>
      <c r="S540" s="2" t="s">
        <v>6</v>
      </c>
      <c r="T540" s="7"/>
      <c r="U540" s="2" t="s">
        <v>7</v>
      </c>
      <c r="V540" s="2" t="s">
        <v>8</v>
      </c>
    </row>
    <row r="541" spans="1:22" x14ac:dyDescent="0.25">
      <c r="A541" s="2" t="s">
        <v>595</v>
      </c>
      <c r="B541" s="2" t="s">
        <v>592</v>
      </c>
      <c r="C541" s="21"/>
      <c r="E541" s="2">
        <v>-194</v>
      </c>
      <c r="F541" s="2">
        <v>-190</v>
      </c>
      <c r="G541" s="46">
        <v>-194</v>
      </c>
      <c r="H541" s="46">
        <v>-283</v>
      </c>
      <c r="I541" s="24">
        <v>-194</v>
      </c>
      <c r="J541" s="24">
        <v>-283</v>
      </c>
      <c r="K541" s="2">
        <f t="shared" si="24"/>
        <v>89</v>
      </c>
      <c r="L541" s="2" t="s">
        <v>5</v>
      </c>
      <c r="M541" s="2"/>
      <c r="N54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-283</v>
      </c>
      <c r="O541" s="37">
        <f t="shared" si="25"/>
        <v>0.89</v>
      </c>
      <c r="P541" s="2">
        <v>190</v>
      </c>
      <c r="Q541" s="53">
        <v>169.1</v>
      </c>
      <c r="R541" s="4">
        <f t="shared" si="26"/>
        <v>169.1</v>
      </c>
      <c r="S541" s="2" t="s">
        <v>6</v>
      </c>
      <c r="T541" s="7"/>
      <c r="U541" s="2" t="s">
        <v>7</v>
      </c>
      <c r="V541" s="2" t="s">
        <v>8</v>
      </c>
    </row>
    <row r="542" spans="1:22" x14ac:dyDescent="0.25">
      <c r="A542" s="2" t="s">
        <v>596</v>
      </c>
      <c r="B542" s="2" t="s">
        <v>592</v>
      </c>
      <c r="C542" s="21"/>
      <c r="E542" s="2">
        <v>-194</v>
      </c>
      <c r="F542" s="2">
        <v>-190</v>
      </c>
      <c r="G542" s="46">
        <v>-199</v>
      </c>
      <c r="H542" s="46">
        <v>-285</v>
      </c>
      <c r="I542" s="24">
        <v>-199</v>
      </c>
      <c r="J542" s="24">
        <v>-285</v>
      </c>
      <c r="K542" s="2">
        <f t="shared" si="24"/>
        <v>86</v>
      </c>
      <c r="L542" s="2" t="s">
        <v>5</v>
      </c>
      <c r="M542" s="2"/>
      <c r="N54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-285</v>
      </c>
      <c r="O542" s="37">
        <f t="shared" si="25"/>
        <v>0.86</v>
      </c>
      <c r="P542" s="2">
        <v>293</v>
      </c>
      <c r="Q542" s="53">
        <v>251.98</v>
      </c>
      <c r="R542" s="4">
        <f t="shared" si="26"/>
        <v>251.98</v>
      </c>
      <c r="S542" s="2" t="s">
        <v>6</v>
      </c>
      <c r="T542" s="7"/>
      <c r="U542" s="2" t="s">
        <v>7</v>
      </c>
      <c r="V542" s="2" t="s">
        <v>8</v>
      </c>
    </row>
    <row r="543" spans="1:22" x14ac:dyDescent="0.25">
      <c r="A543" s="2" t="s">
        <v>597</v>
      </c>
      <c r="B543" s="2" t="s">
        <v>592</v>
      </c>
      <c r="C543" s="21"/>
      <c r="E543" s="2">
        <v>-194</v>
      </c>
      <c r="F543" s="2">
        <v>-190</v>
      </c>
      <c r="G543" s="46">
        <v>-200</v>
      </c>
      <c r="H543" s="46">
        <v>-304</v>
      </c>
      <c r="I543" s="24">
        <v>-200</v>
      </c>
      <c r="J543" s="24">
        <v>-304</v>
      </c>
      <c r="K543" s="2">
        <f t="shared" si="24"/>
        <v>104</v>
      </c>
      <c r="L543" s="2" t="s">
        <v>5</v>
      </c>
      <c r="M543" s="2"/>
      <c r="N54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-304</v>
      </c>
      <c r="O543" s="37">
        <f t="shared" si="25"/>
        <v>1.04</v>
      </c>
      <c r="P543" s="2">
        <v>355</v>
      </c>
      <c r="Q543" s="53">
        <v>369.2</v>
      </c>
      <c r="R543" s="4">
        <f t="shared" si="26"/>
        <v>369.2</v>
      </c>
      <c r="S543" s="2" t="s">
        <v>6</v>
      </c>
      <c r="T543" s="7"/>
      <c r="U543" s="2" t="s">
        <v>7</v>
      </c>
      <c r="V543" s="2" t="s">
        <v>8</v>
      </c>
    </row>
    <row r="544" spans="1:22" x14ac:dyDescent="0.25">
      <c r="A544" s="2" t="s">
        <v>598</v>
      </c>
      <c r="B544" s="2" t="s">
        <v>592</v>
      </c>
      <c r="E544" s="2">
        <v>-194</v>
      </c>
      <c r="F544" s="2">
        <v>-190</v>
      </c>
      <c r="G544" s="46">
        <v>-240</v>
      </c>
      <c r="H544" s="46">
        <v>-329</v>
      </c>
      <c r="I544">
        <v>-244.53399999999999</v>
      </c>
      <c r="J544">
        <v>-344.411</v>
      </c>
      <c r="K544" s="2">
        <f t="shared" si="24"/>
        <v>99.87700000000001</v>
      </c>
      <c r="L544" s="2" t="s">
        <v>22</v>
      </c>
      <c r="M544" s="2">
        <f>IF(TI19294_gegevens_monstervakken3[[#This Row],[Type]]="Smal",70,IF(TI19294_gegevens_monstervakken3[[#This Row],[Type]]="Breed",100,0))</f>
        <v>100</v>
      </c>
      <c r="N54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44" s="37">
        <f t="shared" si="25"/>
        <v>0.45466000000000006</v>
      </c>
      <c r="P544" s="2">
        <v>506</v>
      </c>
      <c r="Q544" s="53">
        <v>253</v>
      </c>
      <c r="R544" s="4">
        <f t="shared" si="26"/>
        <v>230.05796000000004</v>
      </c>
      <c r="S544" s="2" t="s">
        <v>6</v>
      </c>
      <c r="T544" s="7"/>
      <c r="U544" s="2" t="s">
        <v>7</v>
      </c>
      <c r="V544" s="2" t="s">
        <v>8</v>
      </c>
    </row>
    <row r="545" spans="1:22" x14ac:dyDescent="0.25">
      <c r="A545" s="2" t="s">
        <v>599</v>
      </c>
      <c r="B545" s="2" t="s">
        <v>592</v>
      </c>
      <c r="C545" s="21"/>
      <c r="E545" s="2">
        <v>-194</v>
      </c>
      <c r="F545" s="2">
        <v>-190</v>
      </c>
      <c r="G545" s="46">
        <v>-195</v>
      </c>
      <c r="H545" s="46">
        <v>-292</v>
      </c>
      <c r="I545" s="24">
        <v>-195</v>
      </c>
      <c r="J545" s="24">
        <v>-292</v>
      </c>
      <c r="K545" s="2">
        <f t="shared" si="24"/>
        <v>97</v>
      </c>
      <c r="L545" s="2" t="s">
        <v>5</v>
      </c>
      <c r="M545" s="2"/>
      <c r="N54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-292</v>
      </c>
      <c r="O545" s="37">
        <f t="shared" si="25"/>
        <v>0.97</v>
      </c>
      <c r="P545" s="2">
        <v>119</v>
      </c>
      <c r="Q545" s="53">
        <v>115.42999999999999</v>
      </c>
      <c r="R545" s="4">
        <f t="shared" si="26"/>
        <v>115.42999999999999</v>
      </c>
      <c r="S545" s="2" t="s">
        <v>6</v>
      </c>
      <c r="T545" s="7"/>
      <c r="U545" s="2" t="s">
        <v>7</v>
      </c>
      <c r="V545" s="2" t="s">
        <v>8</v>
      </c>
    </row>
    <row r="546" spans="1:22" x14ac:dyDescent="0.25">
      <c r="A546" s="2" t="s">
        <v>600</v>
      </c>
      <c r="B546" s="2" t="s">
        <v>592</v>
      </c>
      <c r="E546" s="2">
        <v>-194</v>
      </c>
      <c r="F546" s="2">
        <v>-190</v>
      </c>
      <c r="G546" s="46">
        <v>-235</v>
      </c>
      <c r="H546" s="46">
        <v>-278</v>
      </c>
      <c r="I546">
        <v>-238.14700000000002</v>
      </c>
      <c r="J546">
        <v>-300.48099999999999</v>
      </c>
      <c r="K546" s="2">
        <f t="shared" si="24"/>
        <v>62.333999999999975</v>
      </c>
      <c r="L546" s="2" t="s">
        <v>22</v>
      </c>
      <c r="M546" s="2">
        <f>IF(TI19294_gegevens_monstervakken3[[#This Row],[Type]]="Smal",70,IF(TI19294_gegevens_monstervakken3[[#This Row],[Type]]="Breed",100,0))</f>
        <v>100</v>
      </c>
      <c r="N546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-300.48099999999999</v>
      </c>
      <c r="O546" s="37">
        <f t="shared" si="25"/>
        <v>0.62333999999999978</v>
      </c>
      <c r="P546" s="2">
        <v>823</v>
      </c>
      <c r="Q546" s="53">
        <v>353.89</v>
      </c>
      <c r="R546" s="4">
        <f t="shared" si="26"/>
        <v>513.00881999999979</v>
      </c>
      <c r="S546" s="2" t="s">
        <v>6</v>
      </c>
      <c r="T546" s="7"/>
      <c r="U546" s="2" t="s">
        <v>7</v>
      </c>
      <c r="V546" s="2" t="s">
        <v>8</v>
      </c>
    </row>
    <row r="547" spans="1:22" x14ac:dyDescent="0.25">
      <c r="A547" s="2" t="s">
        <v>601</v>
      </c>
      <c r="B547" s="2" t="s">
        <v>592</v>
      </c>
      <c r="E547" s="2">
        <v>-194</v>
      </c>
      <c r="F547" s="2">
        <v>-190</v>
      </c>
      <c r="G547" s="46">
        <v>-210</v>
      </c>
      <c r="H547" s="46">
        <v>-279</v>
      </c>
      <c r="I547">
        <v>-245.54900000000001</v>
      </c>
      <c r="J547">
        <v>-329.8</v>
      </c>
      <c r="K547" s="2">
        <f t="shared" si="24"/>
        <v>84.251000000000005</v>
      </c>
      <c r="L547" s="2" t="s">
        <v>5</v>
      </c>
      <c r="M547" s="2"/>
      <c r="N54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-329.8</v>
      </c>
      <c r="O547" s="37">
        <f t="shared" si="25"/>
        <v>0.84251000000000009</v>
      </c>
      <c r="P547" s="2">
        <v>512</v>
      </c>
      <c r="Q547" s="53">
        <v>353.28</v>
      </c>
      <c r="R547" s="4">
        <f t="shared" si="26"/>
        <v>431.36512000000005</v>
      </c>
      <c r="S547" s="2" t="s">
        <v>6</v>
      </c>
      <c r="T547" s="7"/>
      <c r="U547" s="2" t="s">
        <v>7</v>
      </c>
      <c r="V547" s="2" t="s">
        <v>8</v>
      </c>
    </row>
    <row r="548" spans="1:22" x14ac:dyDescent="0.25">
      <c r="A548" s="2" t="s">
        <v>602</v>
      </c>
      <c r="B548" s="2" t="s">
        <v>603</v>
      </c>
      <c r="E548" s="2">
        <v>-196</v>
      </c>
      <c r="F548" s="2">
        <v>-190</v>
      </c>
      <c r="G548" s="46">
        <v>-246</v>
      </c>
      <c r="H548" s="46">
        <v>-379</v>
      </c>
      <c r="I548">
        <v>-265.01299999999998</v>
      </c>
      <c r="J548">
        <v>-367.47299999999996</v>
      </c>
      <c r="K548" s="2">
        <f t="shared" si="24"/>
        <v>102.45999999999998</v>
      </c>
      <c r="L548" s="2" t="s">
        <v>22</v>
      </c>
      <c r="M548" s="2">
        <f>IF(TI19294_gegevens_monstervakken3[[#This Row],[Type]]="Smal",70,IF(TI19294_gegevens_monstervakken3[[#This Row],[Type]]="Breed",100,0))</f>
        <v>100</v>
      </c>
      <c r="N54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48" s="37">
        <f t="shared" si="25"/>
        <v>0.24987000000000023</v>
      </c>
      <c r="P548" s="2">
        <v>576</v>
      </c>
      <c r="Q548" s="53">
        <v>253.44</v>
      </c>
      <c r="R548" s="4">
        <f t="shared" si="26"/>
        <v>143.92512000000013</v>
      </c>
      <c r="S548" s="2" t="s">
        <v>63</v>
      </c>
      <c r="T548" s="7"/>
      <c r="U548" s="2" t="s">
        <v>7</v>
      </c>
      <c r="V548" s="2" t="s">
        <v>8</v>
      </c>
    </row>
    <row r="549" spans="1:22" x14ac:dyDescent="0.25">
      <c r="A549" s="2" t="s">
        <v>604</v>
      </c>
      <c r="B549" s="2" t="s">
        <v>603</v>
      </c>
      <c r="E549" s="2">
        <v>-196</v>
      </c>
      <c r="F549" s="2">
        <v>-190</v>
      </c>
      <c r="G549" s="46">
        <v>-224</v>
      </c>
      <c r="H549" s="46">
        <v>-361</v>
      </c>
      <c r="I549">
        <v>-229.35</v>
      </c>
      <c r="J549">
        <v>-301.10300000000001</v>
      </c>
      <c r="K549" s="2">
        <f t="shared" si="24"/>
        <v>71.753000000000014</v>
      </c>
      <c r="L549" s="2" t="s">
        <v>22</v>
      </c>
      <c r="M549" s="2">
        <f>IF(TI19294_gegevens_monstervakken3[[#This Row],[Type]]="Smal",70,IF(TI19294_gegevens_monstervakken3[[#This Row],[Type]]="Breed",100,0))</f>
        <v>100</v>
      </c>
      <c r="N549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-301.10300000000001</v>
      </c>
      <c r="O549" s="37">
        <f t="shared" si="25"/>
        <v>0.71753000000000011</v>
      </c>
      <c r="P549" s="2">
        <v>806</v>
      </c>
      <c r="Q549" s="53">
        <v>531.96</v>
      </c>
      <c r="R549" s="4">
        <f t="shared" si="26"/>
        <v>578.32918000000006</v>
      </c>
      <c r="S549" s="2" t="s">
        <v>63</v>
      </c>
      <c r="T549" s="7"/>
      <c r="U549" s="2" t="s">
        <v>7</v>
      </c>
      <c r="V549" s="2" t="s">
        <v>8</v>
      </c>
    </row>
    <row r="550" spans="1:22" x14ac:dyDescent="0.25">
      <c r="A550" s="2" t="s">
        <v>605</v>
      </c>
      <c r="B550" s="2" t="s">
        <v>603</v>
      </c>
      <c r="E550" s="2">
        <v>-196</v>
      </c>
      <c r="F550" s="2">
        <v>-190</v>
      </c>
      <c r="G550" s="46">
        <v>-217</v>
      </c>
      <c r="H550" s="46">
        <v>-372</v>
      </c>
      <c r="I550">
        <v>-231.779</v>
      </c>
      <c r="J550">
        <v>-291.86399999999998</v>
      </c>
      <c r="K550" s="2">
        <f t="shared" si="24"/>
        <v>60.08499999999998</v>
      </c>
      <c r="L550" s="2" t="s">
        <v>22</v>
      </c>
      <c r="M550" s="2">
        <f>IF(TI19294_gegevens_monstervakken3[[#This Row],[Type]]="Smal",70,IF(TI19294_gegevens_monstervakken3[[#This Row],[Type]]="Breed",100,0))</f>
        <v>100</v>
      </c>
      <c r="N550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-291.86399999999998</v>
      </c>
      <c r="O550" s="37">
        <f t="shared" si="25"/>
        <v>0.60084999999999977</v>
      </c>
      <c r="P550" s="2">
        <v>558</v>
      </c>
      <c r="Q550" s="53">
        <v>407.34</v>
      </c>
      <c r="R550" s="4">
        <f t="shared" si="26"/>
        <v>335.27429999999987</v>
      </c>
      <c r="S550" s="2" t="s">
        <v>63</v>
      </c>
      <c r="T550" s="7"/>
      <c r="U550" s="2" t="s">
        <v>7</v>
      </c>
      <c r="V550" s="2" t="s">
        <v>8</v>
      </c>
    </row>
    <row r="551" spans="1:22" x14ac:dyDescent="0.25">
      <c r="A551" s="2" t="s">
        <v>606</v>
      </c>
      <c r="B551" s="2" t="s">
        <v>603</v>
      </c>
      <c r="E551" s="2">
        <v>-196</v>
      </c>
      <c r="F551" s="2">
        <v>-190</v>
      </c>
      <c r="G551" s="46">
        <v>-219</v>
      </c>
      <c r="H551" s="46">
        <v>-368</v>
      </c>
      <c r="I551">
        <v>-250.92099999999999</v>
      </c>
      <c r="J551">
        <v>-326.714</v>
      </c>
      <c r="K551" s="2">
        <f t="shared" si="24"/>
        <v>75.793000000000006</v>
      </c>
      <c r="L551" s="2" t="s">
        <v>22</v>
      </c>
      <c r="M551" s="2">
        <f>IF(TI19294_gegevens_monstervakken3[[#This Row],[Type]]="Smal",70,IF(TI19294_gegevens_monstervakken3[[#This Row],[Type]]="Breed",100,0))</f>
        <v>100</v>
      </c>
      <c r="N55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1" s="37">
        <f t="shared" si="25"/>
        <v>0.39079000000000008</v>
      </c>
      <c r="P551" s="2">
        <v>796</v>
      </c>
      <c r="Q551" s="53">
        <v>565.16</v>
      </c>
      <c r="R551" s="4">
        <f t="shared" si="26"/>
        <v>311.06884000000008</v>
      </c>
      <c r="S551" s="2" t="s">
        <v>63</v>
      </c>
      <c r="T551" s="7"/>
      <c r="U551" s="2" t="s">
        <v>7</v>
      </c>
      <c r="V551" s="2" t="s">
        <v>8</v>
      </c>
    </row>
    <row r="552" spans="1:22" x14ac:dyDescent="0.25">
      <c r="A552" s="2" t="s">
        <v>607</v>
      </c>
      <c r="B552" s="2" t="s">
        <v>603</v>
      </c>
      <c r="E552" s="2">
        <v>-196</v>
      </c>
      <c r="F552" s="2">
        <v>-190</v>
      </c>
      <c r="G552" s="46">
        <v>-225</v>
      </c>
      <c r="H552" s="46">
        <v>-375</v>
      </c>
      <c r="I552">
        <v>-221.18199999999999</v>
      </c>
      <c r="J552">
        <v>-253.37100000000001</v>
      </c>
      <c r="K552" s="2">
        <f t="shared" si="24"/>
        <v>32.189000000000021</v>
      </c>
      <c r="L552" s="2" t="s">
        <v>22</v>
      </c>
      <c r="M552" s="2">
        <f>IF(TI19294_gegevens_monstervakken3[[#This Row],[Type]]="Smal",70,IF(TI19294_gegevens_monstervakken3[[#This Row],[Type]]="Breed",100,0))</f>
        <v>100</v>
      </c>
      <c r="N55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-253.37100000000001</v>
      </c>
      <c r="O552" s="37">
        <f t="shared" si="25"/>
        <v>0.32189000000000023</v>
      </c>
      <c r="P552" s="2">
        <v>753</v>
      </c>
      <c r="Q552" s="53">
        <v>489.45</v>
      </c>
      <c r="R552" s="4">
        <f t="shared" si="26"/>
        <v>242.38317000000018</v>
      </c>
      <c r="S552" s="2" t="s">
        <v>63</v>
      </c>
      <c r="T552" s="7"/>
      <c r="U552" s="2" t="s">
        <v>7</v>
      </c>
      <c r="V552" s="2" t="s">
        <v>8</v>
      </c>
    </row>
    <row r="553" spans="1:22" x14ac:dyDescent="0.25">
      <c r="A553" s="2" t="s">
        <v>608</v>
      </c>
      <c r="B553" s="2" t="s">
        <v>603</v>
      </c>
      <c r="E553" s="2">
        <v>-196</v>
      </c>
      <c r="F553" s="2">
        <v>-190</v>
      </c>
      <c r="G553" s="46">
        <v>-226</v>
      </c>
      <c r="H553" s="46">
        <v>-301</v>
      </c>
      <c r="I553">
        <v>-244.20000000000002</v>
      </c>
      <c r="J553">
        <v>-317.09499999999997</v>
      </c>
      <c r="K553" s="2">
        <f t="shared" si="24"/>
        <v>72.894999999999953</v>
      </c>
      <c r="L553" s="2" t="s">
        <v>22</v>
      </c>
      <c r="M553" s="2">
        <f>IF(TI19294_gegevens_monstervakken3[[#This Row],[Type]]="Smal",70,IF(TI19294_gegevens_monstervakken3[[#This Row],[Type]]="Breed",100,0))</f>
        <v>100</v>
      </c>
      <c r="N55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3" s="37">
        <f t="shared" si="25"/>
        <v>0.45799999999999985</v>
      </c>
      <c r="P553" s="2">
        <v>631</v>
      </c>
      <c r="Q553" s="53">
        <v>473.25</v>
      </c>
      <c r="R553" s="4">
        <f t="shared" si="26"/>
        <v>288.99799999999993</v>
      </c>
      <c r="S553" s="2" t="s">
        <v>63</v>
      </c>
      <c r="T553" s="7"/>
      <c r="U553" s="2" t="s">
        <v>7</v>
      </c>
      <c r="V553" s="2" t="s">
        <v>8</v>
      </c>
    </row>
    <row r="554" spans="1:22" x14ac:dyDescent="0.25">
      <c r="A554" s="2" t="s">
        <v>609</v>
      </c>
      <c r="B554" s="2" t="s">
        <v>603</v>
      </c>
      <c r="E554" s="2">
        <v>-196</v>
      </c>
      <c r="F554" s="2">
        <v>-190</v>
      </c>
      <c r="G554" s="46">
        <v>-249</v>
      </c>
      <c r="H554" s="46">
        <v>-361</v>
      </c>
      <c r="I554">
        <v>-300.52300000000002</v>
      </c>
      <c r="J554">
        <v>-383.34899999999999</v>
      </c>
      <c r="K554" s="2">
        <f t="shared" si="24"/>
        <v>82.825999999999965</v>
      </c>
      <c r="L554" s="2" t="s">
        <v>22</v>
      </c>
      <c r="M554" s="2">
        <f>IF(TI19294_gegevens_monstervakken3[[#This Row],[Type]]="Smal",70,IF(TI19294_gegevens_monstervakken3[[#This Row],[Type]]="Breed",100,0))</f>
        <v>100</v>
      </c>
      <c r="N554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4" s="37">
        <f t="shared" si="25"/>
        <v>0</v>
      </c>
      <c r="P554" s="2">
        <v>834</v>
      </c>
      <c r="Q554" s="53">
        <v>341.94</v>
      </c>
      <c r="R554" s="4">
        <f t="shared" si="26"/>
        <v>0</v>
      </c>
      <c r="S554" s="2" t="s">
        <v>63</v>
      </c>
      <c r="T554" s="7"/>
      <c r="U554" s="2" t="s">
        <v>7</v>
      </c>
      <c r="V554" s="2" t="s">
        <v>8</v>
      </c>
    </row>
    <row r="555" spans="1:22" x14ac:dyDescent="0.25">
      <c r="A555" s="2" t="s">
        <v>610</v>
      </c>
      <c r="B555" s="2" t="s">
        <v>603</v>
      </c>
      <c r="E555" s="2">
        <v>-196</v>
      </c>
      <c r="F555" s="2">
        <v>-190</v>
      </c>
      <c r="G555" s="46">
        <v>-231</v>
      </c>
      <c r="H555" s="46">
        <v>-366</v>
      </c>
      <c r="I555">
        <v>-240.67599999999999</v>
      </c>
      <c r="J555">
        <v>-331.13</v>
      </c>
      <c r="K555" s="2">
        <f t="shared" si="24"/>
        <v>90.454000000000008</v>
      </c>
      <c r="L555" s="2" t="s">
        <v>22</v>
      </c>
      <c r="M555" s="2">
        <f>IF(TI19294_gegevens_monstervakken3[[#This Row],[Type]]="Smal",70,IF(TI19294_gegevens_monstervakken3[[#This Row],[Type]]="Breed",100,0))</f>
        <v>100</v>
      </c>
      <c r="N55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5" s="37">
        <f t="shared" si="25"/>
        <v>0.49324000000000012</v>
      </c>
      <c r="P555" s="2">
        <v>1189</v>
      </c>
      <c r="Q555" s="53">
        <v>701.51</v>
      </c>
      <c r="R555" s="4">
        <f t="shared" si="26"/>
        <v>586.4623600000001</v>
      </c>
      <c r="S555" s="2" t="s">
        <v>63</v>
      </c>
      <c r="T555" s="7"/>
      <c r="U555" s="2" t="s">
        <v>7</v>
      </c>
      <c r="V555" s="2" t="s">
        <v>8</v>
      </c>
    </row>
    <row r="556" spans="1:22" x14ac:dyDescent="0.25">
      <c r="A556" s="2" t="s">
        <v>611</v>
      </c>
      <c r="B556" s="2" t="s">
        <v>603</v>
      </c>
      <c r="E556" s="2">
        <v>-196</v>
      </c>
      <c r="F556" s="2">
        <v>-190</v>
      </c>
      <c r="G556" s="46">
        <v>-224</v>
      </c>
      <c r="H556" s="46">
        <v>-315</v>
      </c>
      <c r="I556">
        <v>-210.85500000000002</v>
      </c>
      <c r="J556">
        <v>-268.26799999999997</v>
      </c>
      <c r="K556" s="2">
        <f t="shared" si="24"/>
        <v>57.412999999999954</v>
      </c>
      <c r="L556" s="2" t="s">
        <v>22</v>
      </c>
      <c r="M556" s="2">
        <f>IF(TI19294_gegevens_monstervakken3[[#This Row],[Type]]="Smal",70,IF(TI19294_gegevens_monstervakken3[[#This Row],[Type]]="Breed",100,0))</f>
        <v>100</v>
      </c>
      <c r="N556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-268.26799999999997</v>
      </c>
      <c r="O556" s="37">
        <f t="shared" si="25"/>
        <v>0.57412999999999959</v>
      </c>
      <c r="P556" s="2">
        <v>391</v>
      </c>
      <c r="Q556" s="53">
        <v>258.06</v>
      </c>
      <c r="R556" s="4">
        <f t="shared" si="26"/>
        <v>224.48482999999985</v>
      </c>
      <c r="S556" s="2" t="s">
        <v>63</v>
      </c>
      <c r="T556" s="7"/>
      <c r="U556" s="2" t="s">
        <v>7</v>
      </c>
      <c r="V556" s="2" t="s">
        <v>8</v>
      </c>
    </row>
    <row r="557" spans="1:22" x14ac:dyDescent="0.25">
      <c r="A557" s="2" t="s">
        <v>612</v>
      </c>
      <c r="B557" s="2" t="s">
        <v>603</v>
      </c>
      <c r="E557" s="2">
        <v>-196</v>
      </c>
      <c r="F557" s="2">
        <v>-190</v>
      </c>
      <c r="G557" s="46">
        <v>-226</v>
      </c>
      <c r="H557" s="46">
        <v>-373</v>
      </c>
      <c r="I557">
        <v>-241.59799999999998</v>
      </c>
      <c r="J557">
        <v>-326.13400000000001</v>
      </c>
      <c r="K557" s="2">
        <f t="shared" si="24"/>
        <v>84.53600000000003</v>
      </c>
      <c r="L557" s="2" t="s">
        <v>22</v>
      </c>
      <c r="M557" s="2">
        <f>IF(TI19294_gegevens_monstervakken3[[#This Row],[Type]]="Smal",70,IF(TI19294_gegevens_monstervakken3[[#This Row],[Type]]="Breed",100,0))</f>
        <v>100</v>
      </c>
      <c r="N55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7" s="37">
        <f t="shared" si="25"/>
        <v>0.48402000000000017</v>
      </c>
      <c r="P557" s="2">
        <v>684</v>
      </c>
      <c r="Q557" s="53">
        <v>437.76</v>
      </c>
      <c r="R557" s="4">
        <f t="shared" si="26"/>
        <v>331.06968000000012</v>
      </c>
      <c r="S557" s="2" t="s">
        <v>63</v>
      </c>
      <c r="T557" s="7"/>
      <c r="U557" s="2" t="s">
        <v>7</v>
      </c>
      <c r="V557" s="2" t="s">
        <v>8</v>
      </c>
    </row>
    <row r="558" spans="1:22" x14ac:dyDescent="0.25">
      <c r="A558" s="2" t="s">
        <v>613</v>
      </c>
      <c r="B558" s="2" t="s">
        <v>603</v>
      </c>
      <c r="E558" s="2">
        <v>-196</v>
      </c>
      <c r="F558" s="2">
        <v>-190</v>
      </c>
      <c r="G558" s="46">
        <v>-250</v>
      </c>
      <c r="H558" s="46">
        <v>-379</v>
      </c>
      <c r="I558">
        <v>-220.63199999999998</v>
      </c>
      <c r="J558">
        <v>-299.01300000000003</v>
      </c>
      <c r="K558" s="2">
        <f t="shared" si="24"/>
        <v>78.381000000000057</v>
      </c>
      <c r="L558" s="2" t="s">
        <v>22</v>
      </c>
      <c r="M558" s="2">
        <f>IF(TI19294_gegevens_monstervakken3[[#This Row],[Type]]="Smal",70,IF(TI19294_gegevens_monstervakken3[[#This Row],[Type]]="Breed",100,0))</f>
        <v>100</v>
      </c>
      <c r="N558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-299.01300000000003</v>
      </c>
      <c r="O558" s="37">
        <f t="shared" si="25"/>
        <v>0.78381000000000056</v>
      </c>
      <c r="P558" s="2">
        <v>290</v>
      </c>
      <c r="Q558" s="53">
        <v>116</v>
      </c>
      <c r="R558" s="4">
        <f t="shared" si="26"/>
        <v>227.30490000000017</v>
      </c>
      <c r="S558" s="2" t="s">
        <v>63</v>
      </c>
      <c r="T558" s="7"/>
      <c r="U558" s="2" t="s">
        <v>7</v>
      </c>
      <c r="V558" s="2" t="s">
        <v>8</v>
      </c>
    </row>
    <row r="559" spans="1:22" x14ac:dyDescent="0.25">
      <c r="A559" s="2" t="s">
        <v>614</v>
      </c>
      <c r="B559" s="2" t="s">
        <v>603</v>
      </c>
      <c r="E559" s="2">
        <v>-196</v>
      </c>
      <c r="F559" s="2">
        <v>-190</v>
      </c>
      <c r="G559" s="46">
        <v>-257</v>
      </c>
      <c r="H559" s="46">
        <v>-385</v>
      </c>
      <c r="I559">
        <v>-260.48099999999999</v>
      </c>
      <c r="J559">
        <v>-349.10199999999998</v>
      </c>
      <c r="K559" s="2">
        <f t="shared" si="24"/>
        <v>88.620999999999981</v>
      </c>
      <c r="L559" s="2" t="s">
        <v>22</v>
      </c>
      <c r="M559" s="2">
        <f>IF(TI19294_gegevens_monstervakken3[[#This Row],[Type]]="Smal",70,IF(TI19294_gegevens_monstervakken3[[#This Row],[Type]]="Breed",100,0))</f>
        <v>100</v>
      </c>
      <c r="N55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59" s="37">
        <f t="shared" si="25"/>
        <v>0.29519000000000006</v>
      </c>
      <c r="P559" s="2">
        <v>342</v>
      </c>
      <c r="Q559" s="53">
        <v>112.86</v>
      </c>
      <c r="R559" s="4">
        <f t="shared" si="26"/>
        <v>100.95498000000002</v>
      </c>
      <c r="S559" s="2" t="s">
        <v>63</v>
      </c>
      <c r="T559" s="7"/>
      <c r="U559" s="2" t="s">
        <v>7</v>
      </c>
      <c r="V559" s="2" t="s">
        <v>8</v>
      </c>
    </row>
    <row r="560" spans="1:22" x14ac:dyDescent="0.25">
      <c r="A560" s="2" t="s">
        <v>615</v>
      </c>
      <c r="B560" s="2" t="s">
        <v>616</v>
      </c>
      <c r="E560" s="2">
        <v>-195</v>
      </c>
      <c r="F560" s="2">
        <v>-190</v>
      </c>
      <c r="G560" s="46">
        <v>-242</v>
      </c>
      <c r="H560" s="46">
        <v>-335</v>
      </c>
      <c r="I560">
        <v>-243.43799999999999</v>
      </c>
      <c r="J560">
        <v>-322.88400000000001</v>
      </c>
      <c r="K560" s="2">
        <f t="shared" si="24"/>
        <v>79.446000000000026</v>
      </c>
      <c r="L560" s="2" t="s">
        <v>22</v>
      </c>
      <c r="M560" s="2">
        <f>IF(TI19294_gegevens_monstervakken3[[#This Row],[Type]]="Smal",70,IF(TI19294_gegevens_monstervakken3[[#This Row],[Type]]="Breed",100,0))</f>
        <v>100</v>
      </c>
      <c r="N56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60" s="37">
        <f t="shared" si="25"/>
        <v>0.46562000000000014</v>
      </c>
      <c r="P560" s="2">
        <v>1122</v>
      </c>
      <c r="Q560" s="53">
        <v>538.55999999999995</v>
      </c>
      <c r="R560" s="4">
        <f t="shared" si="26"/>
        <v>522.42564000000016</v>
      </c>
      <c r="S560" s="2" t="s">
        <v>437</v>
      </c>
      <c r="T560" s="7"/>
      <c r="U560" s="2" t="s">
        <v>438</v>
      </c>
      <c r="V560" s="2" t="s">
        <v>438</v>
      </c>
    </row>
    <row r="561" spans="1:22" x14ac:dyDescent="0.25">
      <c r="A561" s="2" t="s">
        <v>617</v>
      </c>
      <c r="B561" s="2" t="s">
        <v>616</v>
      </c>
      <c r="C561" s="21"/>
      <c r="D561" s="21"/>
      <c r="E561" s="2">
        <v>-195</v>
      </c>
      <c r="F561" s="2">
        <v>-190</v>
      </c>
      <c r="G561" s="46">
        <v>-204</v>
      </c>
      <c r="H561" s="46">
        <v>-347</v>
      </c>
      <c r="I561" s="22">
        <v>-204</v>
      </c>
      <c r="J561" s="22">
        <v>-347</v>
      </c>
      <c r="K561" s="2">
        <f t="shared" si="24"/>
        <v>143</v>
      </c>
      <c r="L561" s="2" t="s">
        <v>5</v>
      </c>
      <c r="M561" s="2"/>
      <c r="N56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-347</v>
      </c>
      <c r="O561" s="37">
        <f t="shared" si="25"/>
        <v>1.43</v>
      </c>
      <c r="P561" s="2">
        <v>249</v>
      </c>
      <c r="Q561" s="53">
        <v>356.07</v>
      </c>
      <c r="R561" s="4">
        <f t="shared" si="26"/>
        <v>356.07</v>
      </c>
      <c r="S561" s="2" t="s">
        <v>437</v>
      </c>
      <c r="T561" s="7"/>
      <c r="U561" s="2" t="s">
        <v>438</v>
      </c>
      <c r="V561" s="2" t="s">
        <v>438</v>
      </c>
    </row>
    <row r="562" spans="1:22" x14ac:dyDescent="0.25">
      <c r="A562" s="2" t="s">
        <v>618</v>
      </c>
      <c r="B562" s="2" t="s">
        <v>616</v>
      </c>
      <c r="E562" s="2">
        <v>-195</v>
      </c>
      <c r="F562" s="2">
        <v>-190</v>
      </c>
      <c r="G562" s="46">
        <v>-240</v>
      </c>
      <c r="H562" s="46">
        <v>-292</v>
      </c>
      <c r="I562">
        <v>-235.43199999999999</v>
      </c>
      <c r="J562">
        <v>-321.55900000000003</v>
      </c>
      <c r="K562" s="2">
        <f t="shared" si="24"/>
        <v>86.127000000000038</v>
      </c>
      <c r="L562" s="2" t="s">
        <v>22</v>
      </c>
      <c r="M562" s="2">
        <f>IF(TI19294_gegevens_monstervakken3[[#This Row],[Type]]="Smal",70,IF(TI19294_gegevens_monstervakken3[[#This Row],[Type]]="Breed",100,0))</f>
        <v>100</v>
      </c>
      <c r="N56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62" s="37">
        <f t="shared" si="25"/>
        <v>0.54568000000000016</v>
      </c>
      <c r="P562" s="2">
        <v>1700</v>
      </c>
      <c r="Q562" s="53">
        <v>884</v>
      </c>
      <c r="R562" s="4">
        <f t="shared" si="26"/>
        <v>927.65600000000029</v>
      </c>
      <c r="S562" s="2" t="s">
        <v>437</v>
      </c>
      <c r="T562" s="7"/>
      <c r="U562" s="2" t="s">
        <v>438</v>
      </c>
      <c r="V562" s="2" t="s">
        <v>438</v>
      </c>
    </row>
    <row r="563" spans="1:22" x14ac:dyDescent="0.25">
      <c r="A563" s="2" t="s">
        <v>619</v>
      </c>
      <c r="B563" s="2" t="s">
        <v>616</v>
      </c>
      <c r="E563" s="2">
        <v>-195</v>
      </c>
      <c r="F563" s="2">
        <v>-190</v>
      </c>
      <c r="G563" s="46">
        <v>-195</v>
      </c>
      <c r="H563" s="46">
        <v>-308</v>
      </c>
      <c r="I563">
        <v>-204.99999999999997</v>
      </c>
      <c r="J563">
        <v>-267.69200000000001</v>
      </c>
      <c r="K563" s="2">
        <f t="shared" si="24"/>
        <v>62.692000000000036</v>
      </c>
      <c r="L563" s="2" t="s">
        <v>5</v>
      </c>
      <c r="M563" s="2"/>
      <c r="N56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-267.69200000000001</v>
      </c>
      <c r="O563" s="37">
        <f t="shared" si="25"/>
        <v>0.62692000000000037</v>
      </c>
      <c r="P563" s="2">
        <v>116</v>
      </c>
      <c r="Q563" s="53">
        <v>131.07999999999998</v>
      </c>
      <c r="R563" s="4">
        <f t="shared" si="26"/>
        <v>72.722720000000038</v>
      </c>
      <c r="S563" s="2" t="s">
        <v>437</v>
      </c>
      <c r="T563" s="7"/>
      <c r="U563" s="2" t="s">
        <v>438</v>
      </c>
      <c r="V563" s="2" t="s">
        <v>438</v>
      </c>
    </row>
    <row r="564" spans="1:22" x14ac:dyDescent="0.25">
      <c r="A564" s="2" t="s">
        <v>620</v>
      </c>
      <c r="B564" s="2" t="s">
        <v>616</v>
      </c>
      <c r="E564" s="2">
        <v>-195</v>
      </c>
      <c r="F564" s="2">
        <v>-190</v>
      </c>
      <c r="G564" s="46">
        <v>-198</v>
      </c>
      <c r="H564" s="46">
        <v>-316</v>
      </c>
      <c r="I564">
        <v>-204.99999999999997</v>
      </c>
      <c r="J564">
        <v>-256.77300000000002</v>
      </c>
      <c r="K564" s="2">
        <f t="shared" si="24"/>
        <v>51.773000000000053</v>
      </c>
      <c r="L564" s="2" t="s">
        <v>22</v>
      </c>
      <c r="M564" s="2">
        <f>IF(TI19294_gegevens_monstervakken3[[#This Row],[Type]]="Smal",70,IF(TI19294_gegevens_monstervakken3[[#This Row],[Type]]="Breed",100,0))</f>
        <v>100</v>
      </c>
      <c r="N56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-256.77300000000002</v>
      </c>
      <c r="O564" s="37">
        <f t="shared" si="25"/>
        <v>0.51773000000000058</v>
      </c>
      <c r="P564" s="2">
        <v>359</v>
      </c>
      <c r="Q564" s="53">
        <v>330.28000000000003</v>
      </c>
      <c r="R564" s="4">
        <f t="shared" si="26"/>
        <v>185.8650700000002</v>
      </c>
      <c r="S564" s="2" t="s">
        <v>437</v>
      </c>
      <c r="T564" s="7"/>
      <c r="U564" s="2" t="s">
        <v>438</v>
      </c>
      <c r="V564" s="2" t="s">
        <v>438</v>
      </c>
    </row>
    <row r="565" spans="1:22" x14ac:dyDescent="0.25">
      <c r="A565" s="2" t="s">
        <v>621</v>
      </c>
      <c r="B565" s="2" t="s">
        <v>616</v>
      </c>
      <c r="C565" s="21"/>
      <c r="D565" s="21"/>
      <c r="E565" s="2">
        <v>-195</v>
      </c>
      <c r="F565" s="2">
        <v>-190</v>
      </c>
      <c r="G565" s="46">
        <v>-210</v>
      </c>
      <c r="H565" s="46">
        <v>-345</v>
      </c>
      <c r="I565" s="22">
        <v>-210</v>
      </c>
      <c r="J565" s="22">
        <v>-345</v>
      </c>
      <c r="K565" s="2">
        <f t="shared" si="24"/>
        <v>135</v>
      </c>
      <c r="L565" s="2" t="s">
        <v>5</v>
      </c>
      <c r="M565" s="2"/>
      <c r="N56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-345</v>
      </c>
      <c r="O565" s="37">
        <f t="shared" si="25"/>
        <v>1.35</v>
      </c>
      <c r="P565" s="2">
        <v>106</v>
      </c>
      <c r="Q565" s="53">
        <v>143.10000000000002</v>
      </c>
      <c r="R565" s="4">
        <f t="shared" si="26"/>
        <v>143.10000000000002</v>
      </c>
      <c r="S565" s="2" t="s">
        <v>437</v>
      </c>
      <c r="T565" s="7"/>
      <c r="U565" s="2" t="s">
        <v>438</v>
      </c>
      <c r="V565" s="2" t="s">
        <v>438</v>
      </c>
    </row>
    <row r="566" spans="1:22" x14ac:dyDescent="0.25">
      <c r="A566" s="2" t="s">
        <v>622</v>
      </c>
      <c r="B566" s="2" t="s">
        <v>616</v>
      </c>
      <c r="E566" s="2">
        <v>-195</v>
      </c>
      <c r="F566" s="2">
        <v>-190</v>
      </c>
      <c r="G566" s="46">
        <v>-238</v>
      </c>
      <c r="H566" s="46">
        <v>-327</v>
      </c>
      <c r="I566">
        <v>-262.72800000000001</v>
      </c>
      <c r="J566">
        <v>-339.43299999999999</v>
      </c>
      <c r="K566" s="2">
        <f t="shared" si="24"/>
        <v>76.704999999999984</v>
      </c>
      <c r="L566" s="2" t="s">
        <v>22</v>
      </c>
      <c r="M566" s="2">
        <f>IF(TI19294_gegevens_monstervakken3[[#This Row],[Type]]="Smal",70,IF(TI19294_gegevens_monstervakken3[[#This Row],[Type]]="Breed",100,0))</f>
        <v>100</v>
      </c>
      <c r="N56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66" s="37">
        <f t="shared" si="25"/>
        <v>0.27271999999999991</v>
      </c>
      <c r="P566" s="2">
        <v>1067</v>
      </c>
      <c r="Q566" s="53">
        <v>554.84</v>
      </c>
      <c r="R566" s="4">
        <f t="shared" si="26"/>
        <v>290.99223999999992</v>
      </c>
      <c r="S566" s="2" t="s">
        <v>437</v>
      </c>
      <c r="T566" s="7"/>
      <c r="U566" s="2" t="s">
        <v>438</v>
      </c>
      <c r="V566" s="2" t="s">
        <v>438</v>
      </c>
    </row>
    <row r="567" spans="1:22" x14ac:dyDescent="0.25">
      <c r="A567" s="2" t="s">
        <v>623</v>
      </c>
      <c r="B567" s="2" t="s">
        <v>616</v>
      </c>
      <c r="E567" s="2">
        <v>-195</v>
      </c>
      <c r="F567" s="2">
        <v>-190</v>
      </c>
      <c r="G567" s="46">
        <v>-217</v>
      </c>
      <c r="H567" s="46">
        <v>-301</v>
      </c>
      <c r="I567">
        <v>-231</v>
      </c>
      <c r="J567">
        <v>-299.75599999999997</v>
      </c>
      <c r="K567" s="2">
        <f t="shared" si="24"/>
        <v>68.755999999999972</v>
      </c>
      <c r="L567" s="2" t="s">
        <v>22</v>
      </c>
      <c r="M567" s="2">
        <f>IF(TI19294_gegevens_monstervakken3[[#This Row],[Type]]="Smal",70,IF(TI19294_gegevens_monstervakken3[[#This Row],[Type]]="Breed",100,0))</f>
        <v>100</v>
      </c>
      <c r="N567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-299.75599999999997</v>
      </c>
      <c r="O567" s="37">
        <f t="shared" si="25"/>
        <v>0.68755999999999973</v>
      </c>
      <c r="P567" s="2">
        <v>297</v>
      </c>
      <c r="Q567" s="53">
        <v>249.48</v>
      </c>
      <c r="R567" s="4">
        <f t="shared" si="26"/>
        <v>204.20531999999992</v>
      </c>
      <c r="S567" s="2" t="s">
        <v>437</v>
      </c>
      <c r="T567" s="7"/>
      <c r="U567" s="2" t="s">
        <v>438</v>
      </c>
      <c r="V567" s="2" t="s">
        <v>438</v>
      </c>
    </row>
    <row r="568" spans="1:22" x14ac:dyDescent="0.25">
      <c r="A568" s="2" t="s">
        <v>624</v>
      </c>
      <c r="B568" s="2" t="s">
        <v>616</v>
      </c>
      <c r="E568" s="2">
        <v>-195</v>
      </c>
      <c r="F568" s="2">
        <v>-190</v>
      </c>
      <c r="G568" s="46">
        <v>-211</v>
      </c>
      <c r="H568" s="46">
        <v>-333</v>
      </c>
      <c r="I568" s="22">
        <v>-211</v>
      </c>
      <c r="J568" s="22">
        <v>-333</v>
      </c>
      <c r="K568" s="2">
        <f t="shared" si="24"/>
        <v>122</v>
      </c>
      <c r="L568" s="11" t="s">
        <v>5</v>
      </c>
      <c r="M568" s="2"/>
      <c r="N568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-333</v>
      </c>
      <c r="O568" s="37">
        <f t="shared" si="25"/>
        <v>1.22</v>
      </c>
      <c r="P568" s="2">
        <v>795</v>
      </c>
      <c r="Q568" s="53">
        <v>628.05000000000007</v>
      </c>
      <c r="R568" s="4">
        <f t="shared" si="26"/>
        <v>969.9</v>
      </c>
      <c r="S568" s="2" t="s">
        <v>437</v>
      </c>
      <c r="T568" s="7"/>
      <c r="U568" s="2" t="s">
        <v>438</v>
      </c>
      <c r="V568" s="2" t="s">
        <v>438</v>
      </c>
    </row>
    <row r="569" spans="1:22" x14ac:dyDescent="0.25">
      <c r="A569" s="2" t="s">
        <v>625</v>
      </c>
      <c r="B569" s="2" t="s">
        <v>616</v>
      </c>
      <c r="E569" s="2">
        <v>-195</v>
      </c>
      <c r="F569" s="2">
        <v>-190</v>
      </c>
      <c r="G569" s="46">
        <v>-242</v>
      </c>
      <c r="H569" s="46">
        <v>-289</v>
      </c>
      <c r="I569">
        <v>-246.875</v>
      </c>
      <c r="J569">
        <v>-316.39300000000003</v>
      </c>
      <c r="K569" s="2">
        <f t="shared" si="24"/>
        <v>69.518000000000029</v>
      </c>
      <c r="L569" s="2" t="s">
        <v>22</v>
      </c>
      <c r="M569" s="2">
        <f>IF(TI19294_gegevens_monstervakken3[[#This Row],[Type]]="Smal",70,IF(TI19294_gegevens_monstervakken3[[#This Row],[Type]]="Breed",100,0))</f>
        <v>100</v>
      </c>
      <c r="N569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69" s="37">
        <f t="shared" si="25"/>
        <v>0.43125000000000002</v>
      </c>
      <c r="P569" s="2">
        <v>1438</v>
      </c>
      <c r="Q569" s="53">
        <v>675.86</v>
      </c>
      <c r="R569" s="4">
        <f t="shared" si="26"/>
        <v>620.13750000000005</v>
      </c>
      <c r="S569" s="2" t="s">
        <v>437</v>
      </c>
      <c r="T569" s="7"/>
      <c r="U569" s="2" t="s">
        <v>438</v>
      </c>
      <c r="V569" s="2" t="s">
        <v>438</v>
      </c>
    </row>
    <row r="570" spans="1:22" x14ac:dyDescent="0.25">
      <c r="A570" s="2" t="s">
        <v>626</v>
      </c>
      <c r="B570" s="2" t="s">
        <v>616</v>
      </c>
      <c r="E570" s="2">
        <v>-195</v>
      </c>
      <c r="F570" s="2">
        <v>-190</v>
      </c>
      <c r="G570" s="46">
        <v>-203</v>
      </c>
      <c r="H570" s="46">
        <v>-343</v>
      </c>
      <c r="I570" s="22">
        <v>-203</v>
      </c>
      <c r="J570" s="22">
        <v>-343</v>
      </c>
      <c r="K570" s="2">
        <f t="shared" si="24"/>
        <v>140</v>
      </c>
      <c r="L570" s="2" t="s">
        <v>5</v>
      </c>
      <c r="M570" s="2"/>
      <c r="N570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-343</v>
      </c>
      <c r="O570" s="37">
        <f t="shared" si="25"/>
        <v>1.4</v>
      </c>
      <c r="P570" s="2">
        <v>111</v>
      </c>
      <c r="Q570" s="53">
        <v>155.39999999999998</v>
      </c>
      <c r="R570" s="4">
        <f t="shared" si="26"/>
        <v>155.39999999999998</v>
      </c>
      <c r="S570" s="2" t="s">
        <v>437</v>
      </c>
      <c r="T570" s="7"/>
      <c r="U570" s="2" t="s">
        <v>438</v>
      </c>
      <c r="V570" s="2" t="s">
        <v>438</v>
      </c>
    </row>
    <row r="571" spans="1:22" x14ac:dyDescent="0.25">
      <c r="A571" s="2" t="s">
        <v>627</v>
      </c>
      <c r="B571" s="2" t="s">
        <v>616</v>
      </c>
      <c r="C571" s="21"/>
      <c r="D571" s="21"/>
      <c r="E571" s="2">
        <v>-195</v>
      </c>
      <c r="F571" s="2">
        <v>-190</v>
      </c>
      <c r="G571" s="46">
        <v>-206</v>
      </c>
      <c r="H571" s="46">
        <v>-335</v>
      </c>
      <c r="I571" s="22">
        <v>-206</v>
      </c>
      <c r="J571" s="22">
        <v>-335</v>
      </c>
      <c r="K571" s="2">
        <f t="shared" si="24"/>
        <v>129</v>
      </c>
      <c r="L571" s="2" t="s">
        <v>5</v>
      </c>
      <c r="M571" s="2"/>
      <c r="N57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-335</v>
      </c>
      <c r="O571" s="37">
        <f t="shared" si="25"/>
        <v>1.29</v>
      </c>
      <c r="P571" s="2">
        <v>153</v>
      </c>
      <c r="Q571" s="53">
        <v>197.37</v>
      </c>
      <c r="R571" s="4">
        <f t="shared" si="26"/>
        <v>197.37</v>
      </c>
      <c r="S571" s="2" t="s">
        <v>437</v>
      </c>
      <c r="T571" s="7"/>
      <c r="U571" s="2" t="s">
        <v>438</v>
      </c>
      <c r="V571" s="2" t="s">
        <v>438</v>
      </c>
    </row>
    <row r="572" spans="1:22" x14ac:dyDescent="0.25">
      <c r="A572" s="2" t="s">
        <v>628</v>
      </c>
      <c r="B572" s="2" t="s">
        <v>616</v>
      </c>
      <c r="E572" s="2">
        <v>-195</v>
      </c>
      <c r="F572" s="2">
        <v>-190</v>
      </c>
      <c r="G572" s="46">
        <v>-210</v>
      </c>
      <c r="H572" s="46">
        <v>-330</v>
      </c>
      <c r="I572">
        <v>-215.80400000000003</v>
      </c>
      <c r="J572">
        <v>-251.65299999999999</v>
      </c>
      <c r="K572" s="2">
        <f t="shared" si="24"/>
        <v>35.848999999999961</v>
      </c>
      <c r="L572" s="11" t="s">
        <v>5</v>
      </c>
      <c r="M572" s="2"/>
      <c r="N572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-251.65299999999999</v>
      </c>
      <c r="O572" s="37">
        <f t="shared" si="25"/>
        <v>0.35848999999999959</v>
      </c>
      <c r="P572" s="2">
        <v>316</v>
      </c>
      <c r="Q572" s="53">
        <v>252.8</v>
      </c>
      <c r="R572" s="4">
        <f t="shared" si="26"/>
        <v>113.28283999999987</v>
      </c>
      <c r="S572" s="2" t="s">
        <v>437</v>
      </c>
      <c r="T572" s="7"/>
      <c r="U572" s="2" t="s">
        <v>438</v>
      </c>
      <c r="V572" s="2" t="s">
        <v>438</v>
      </c>
    </row>
    <row r="573" spans="1:22" x14ac:dyDescent="0.25">
      <c r="A573" s="2" t="s">
        <v>629</v>
      </c>
      <c r="B573" s="2" t="s">
        <v>616</v>
      </c>
      <c r="E573" s="2">
        <v>-195</v>
      </c>
      <c r="F573" s="2">
        <v>-190</v>
      </c>
      <c r="G573" s="46">
        <v>-195</v>
      </c>
      <c r="H573" s="46">
        <v>-305</v>
      </c>
      <c r="I573">
        <v>-204.99999999999997</v>
      </c>
      <c r="J573">
        <v>-240.01000000000002</v>
      </c>
      <c r="K573" s="2">
        <f t="shared" si="24"/>
        <v>35.010000000000048</v>
      </c>
      <c r="L573" s="2" t="s">
        <v>5</v>
      </c>
      <c r="M573" s="2"/>
      <c r="N573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-240.01000000000002</v>
      </c>
      <c r="O573" s="37">
        <f t="shared" si="25"/>
        <v>0.35010000000000047</v>
      </c>
      <c r="P573" s="2">
        <v>116</v>
      </c>
      <c r="Q573" s="53">
        <v>127.60000000000001</v>
      </c>
      <c r="R573" s="4">
        <f t="shared" si="26"/>
        <v>40.611600000000053</v>
      </c>
      <c r="S573" s="2" t="s">
        <v>437</v>
      </c>
      <c r="T573" s="7"/>
      <c r="U573" s="2" t="s">
        <v>438</v>
      </c>
      <c r="V573" s="2" t="s">
        <v>438</v>
      </c>
    </row>
    <row r="574" spans="1:22" x14ac:dyDescent="0.25">
      <c r="A574" s="2" t="s">
        <v>630</v>
      </c>
      <c r="B574" s="2" t="s">
        <v>616</v>
      </c>
      <c r="E574" s="2">
        <v>-195</v>
      </c>
      <c r="F574" s="2">
        <v>-190</v>
      </c>
      <c r="G574" s="46">
        <v>-197</v>
      </c>
      <c r="H574" s="46">
        <v>-313</v>
      </c>
      <c r="I574">
        <v>-204.99999999999997</v>
      </c>
      <c r="J574">
        <v>-258.98599999999999</v>
      </c>
      <c r="K574" s="2">
        <f t="shared" si="24"/>
        <v>53.986000000000018</v>
      </c>
      <c r="L574" s="11" t="s">
        <v>5</v>
      </c>
      <c r="M574" s="2"/>
      <c r="N574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-258.98599999999999</v>
      </c>
      <c r="O574" s="37">
        <f t="shared" si="25"/>
        <v>0.53986000000000023</v>
      </c>
      <c r="P574" s="2">
        <v>267</v>
      </c>
      <c r="Q574" s="53">
        <v>248.31</v>
      </c>
      <c r="R574" s="4">
        <f t="shared" si="26"/>
        <v>144.14262000000005</v>
      </c>
      <c r="S574" s="2" t="s">
        <v>437</v>
      </c>
      <c r="T574" s="7"/>
      <c r="U574" s="2" t="s">
        <v>438</v>
      </c>
      <c r="V574" s="2" t="s">
        <v>438</v>
      </c>
    </row>
    <row r="575" spans="1:22" x14ac:dyDescent="0.25">
      <c r="A575" s="2" t="s">
        <v>631</v>
      </c>
      <c r="B575" s="2" t="s">
        <v>632</v>
      </c>
      <c r="C575" s="7" t="s">
        <v>648</v>
      </c>
      <c r="E575" s="2">
        <v>-196</v>
      </c>
      <c r="F575" s="2">
        <v>-190</v>
      </c>
      <c r="G575" s="46">
        <v>-248</v>
      </c>
      <c r="H575" s="46">
        <v>-323</v>
      </c>
      <c r="I575">
        <v>-277.14500000000004</v>
      </c>
      <c r="J575">
        <v>-404.93499999999995</v>
      </c>
      <c r="K575" s="2">
        <f t="shared" si="24"/>
        <v>127.78999999999991</v>
      </c>
      <c r="L575" s="2" t="s">
        <v>22</v>
      </c>
      <c r="M575" s="2">
        <f>IF(TI19294_gegevens_monstervakken3[[#This Row],[Type]]="Smal",70,IF(TI19294_gegevens_monstervakken3[[#This Row],[Type]]="Breed",100,0))</f>
        <v>100</v>
      </c>
      <c r="N575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75" s="37">
        <f t="shared" si="25"/>
        <v>0.12854999999999961</v>
      </c>
      <c r="P575" s="2">
        <v>1283</v>
      </c>
      <c r="Q575" s="53">
        <v>0</v>
      </c>
      <c r="R575" s="4">
        <f t="shared" si="26"/>
        <v>0</v>
      </c>
      <c r="S575" s="2" t="s">
        <v>63</v>
      </c>
      <c r="T575" s="7"/>
      <c r="U575" s="2" t="s">
        <v>7</v>
      </c>
      <c r="V575" s="2" t="s">
        <v>8</v>
      </c>
    </row>
    <row r="576" spans="1:22" x14ac:dyDescent="0.25">
      <c r="A576" s="2" t="s">
        <v>633</v>
      </c>
      <c r="B576" s="2" t="s">
        <v>632</v>
      </c>
      <c r="E576" s="2">
        <v>-196</v>
      </c>
      <c r="F576" s="2">
        <v>-190</v>
      </c>
      <c r="G576" s="46">
        <v>-232</v>
      </c>
      <c r="H576" s="46">
        <v>-305</v>
      </c>
      <c r="I576">
        <v>-237.03899999999999</v>
      </c>
      <c r="J576">
        <v>-344.98099999999999</v>
      </c>
      <c r="K576" s="2">
        <f t="shared" si="24"/>
        <v>107.94200000000001</v>
      </c>
      <c r="L576" s="2" t="s">
        <v>22</v>
      </c>
      <c r="M576" s="2">
        <f>IF(TI19294_gegevens_monstervakken3[[#This Row],[Type]]="Smal",70,IF(TI19294_gegevens_monstervakken3[[#This Row],[Type]]="Breed",100,0))</f>
        <v>100</v>
      </c>
      <c r="N576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76" s="37">
        <f t="shared" si="25"/>
        <v>0.52961000000000014</v>
      </c>
      <c r="P576" s="2">
        <v>632</v>
      </c>
      <c r="Q576" s="53">
        <v>461.36</v>
      </c>
      <c r="R576" s="4">
        <f t="shared" si="26"/>
        <v>334.71352000000007</v>
      </c>
      <c r="S576" s="2" t="s">
        <v>63</v>
      </c>
      <c r="T576" s="7"/>
      <c r="U576" s="2" t="s">
        <v>7</v>
      </c>
      <c r="V576" s="2" t="s">
        <v>8</v>
      </c>
    </row>
    <row r="577" spans="1:22" x14ac:dyDescent="0.25">
      <c r="A577" s="2" t="s">
        <v>634</v>
      </c>
      <c r="B577" s="2" t="s">
        <v>632</v>
      </c>
      <c r="E577" s="2">
        <v>-196</v>
      </c>
      <c r="F577" s="2">
        <v>-190</v>
      </c>
      <c r="G577" s="46">
        <v>-241</v>
      </c>
      <c r="H577" s="46">
        <v>-341</v>
      </c>
      <c r="I577">
        <v>-250.625</v>
      </c>
      <c r="J577">
        <v>-361.96100000000001</v>
      </c>
      <c r="K577" s="2">
        <f t="shared" si="24"/>
        <v>111.33600000000001</v>
      </c>
      <c r="L577" s="2" t="s">
        <v>22</v>
      </c>
      <c r="M577" s="2">
        <f>IF(TI19294_gegevens_monstervakken3[[#This Row],[Type]]="Smal",70,IF(TI19294_gegevens_monstervakken3[[#This Row],[Type]]="Breed",100,0))</f>
        <v>100</v>
      </c>
      <c r="N577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77" s="37">
        <f t="shared" si="25"/>
        <v>0.39374999999999999</v>
      </c>
      <c r="P577" s="2">
        <v>745</v>
      </c>
      <c r="Q577" s="53">
        <v>365.05</v>
      </c>
      <c r="R577" s="4">
        <f t="shared" si="26"/>
        <v>293.34375</v>
      </c>
      <c r="S577" s="2" t="s">
        <v>63</v>
      </c>
      <c r="T577" s="7"/>
      <c r="U577" s="2" t="s">
        <v>7</v>
      </c>
      <c r="V577" s="2" t="s">
        <v>8</v>
      </c>
    </row>
    <row r="578" spans="1:22" x14ac:dyDescent="0.25">
      <c r="A578" s="2" t="s">
        <v>635</v>
      </c>
      <c r="B578" s="2" t="s">
        <v>632</v>
      </c>
      <c r="E578" s="2">
        <v>-196</v>
      </c>
      <c r="F578" s="2">
        <v>-190</v>
      </c>
      <c r="G578" s="46">
        <v>-234</v>
      </c>
      <c r="H578" s="46">
        <v>-298</v>
      </c>
      <c r="I578">
        <v>-225.15</v>
      </c>
      <c r="J578">
        <v>-265.02800000000002</v>
      </c>
      <c r="K578" s="2">
        <f t="shared" si="24"/>
        <v>39.878000000000014</v>
      </c>
      <c r="L578" s="2" t="s">
        <v>22</v>
      </c>
      <c r="M578" s="2">
        <f>IF(TI19294_gegevens_monstervakken3[[#This Row],[Type]]="Smal",70,IF(TI19294_gegevens_monstervakken3[[#This Row],[Type]]="Breed",100,0))</f>
        <v>100</v>
      </c>
      <c r="N578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-265.02800000000002</v>
      </c>
      <c r="O578" s="37">
        <f t="shared" si="25"/>
        <v>0.39878000000000013</v>
      </c>
      <c r="P578" s="2">
        <v>337</v>
      </c>
      <c r="Q578" s="53">
        <v>215.68</v>
      </c>
      <c r="R578" s="4">
        <f t="shared" si="26"/>
        <v>134.38886000000005</v>
      </c>
      <c r="S578" s="2" t="s">
        <v>63</v>
      </c>
      <c r="T578" s="7"/>
      <c r="U578" s="2" t="s">
        <v>7</v>
      </c>
      <c r="V578" s="2" t="s">
        <v>8</v>
      </c>
    </row>
    <row r="579" spans="1:22" x14ac:dyDescent="0.25">
      <c r="A579" s="2" t="s">
        <v>636</v>
      </c>
      <c r="B579" s="2" t="s">
        <v>632</v>
      </c>
      <c r="E579" s="2">
        <v>-196</v>
      </c>
      <c r="F579" s="2">
        <v>-190</v>
      </c>
      <c r="G579" s="46">
        <v>-239</v>
      </c>
      <c r="H579" s="46">
        <v>-327</v>
      </c>
      <c r="I579">
        <v>-217.58600000000001</v>
      </c>
      <c r="J579">
        <v>-287.12299999999999</v>
      </c>
      <c r="K579" s="2">
        <f t="shared" si="24"/>
        <v>69.536999999999978</v>
      </c>
      <c r="L579" s="2" t="s">
        <v>22</v>
      </c>
      <c r="M579" s="2">
        <f>IF(TI19294_gegevens_monstervakken3[[#This Row],[Type]]="Smal",70,IF(TI19294_gegevens_monstervakken3[[#This Row],[Type]]="Breed",100,0))</f>
        <v>100</v>
      </c>
      <c r="N579" s="41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-287.12299999999999</v>
      </c>
      <c r="O579" s="37">
        <f t="shared" si="25"/>
        <v>0.69536999999999982</v>
      </c>
      <c r="P579" s="2">
        <v>381</v>
      </c>
      <c r="Q579" s="53">
        <v>194.31</v>
      </c>
      <c r="R579" s="4">
        <f t="shared" si="26"/>
        <v>264.93596999999994</v>
      </c>
      <c r="S579" s="2" t="s">
        <v>63</v>
      </c>
      <c r="T579" s="7"/>
      <c r="U579" s="2" t="s">
        <v>7</v>
      </c>
      <c r="V579" s="2" t="s">
        <v>8</v>
      </c>
    </row>
    <row r="580" spans="1:22" x14ac:dyDescent="0.25">
      <c r="A580" s="2" t="s">
        <v>637</v>
      </c>
      <c r="B580" s="2" t="s">
        <v>632</v>
      </c>
      <c r="E580" s="2">
        <v>-196</v>
      </c>
      <c r="F580" s="2">
        <v>-190</v>
      </c>
      <c r="G580" s="46">
        <v>-231</v>
      </c>
      <c r="H580" s="46">
        <v>-306</v>
      </c>
      <c r="I580">
        <v>-220.52100000000002</v>
      </c>
      <c r="J580">
        <v>-297.74099999999999</v>
      </c>
      <c r="K580" s="2">
        <f t="shared" si="24"/>
        <v>77.21999999999997</v>
      </c>
      <c r="L580" s="2" t="s">
        <v>22</v>
      </c>
      <c r="M580" s="2">
        <f>IF(TI19294_gegevens_monstervakken3[[#This Row],[Type]]="Smal",70,IF(TI19294_gegevens_monstervakken3[[#This Row],[Type]]="Breed",100,0))</f>
        <v>100</v>
      </c>
      <c r="N580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-297.74099999999999</v>
      </c>
      <c r="O580" s="37">
        <f t="shared" si="25"/>
        <v>0.77219999999999966</v>
      </c>
      <c r="P580" s="2">
        <v>350</v>
      </c>
      <c r="Q580" s="53">
        <v>206.5</v>
      </c>
      <c r="R580" s="4">
        <f t="shared" si="26"/>
        <v>270.26999999999987</v>
      </c>
      <c r="S580" s="2" t="s">
        <v>63</v>
      </c>
      <c r="T580" s="7"/>
      <c r="U580" s="2" t="s">
        <v>7</v>
      </c>
      <c r="V580" s="2" t="s">
        <v>8</v>
      </c>
    </row>
    <row r="581" spans="1:22" x14ac:dyDescent="0.25">
      <c r="A581" s="2" t="s">
        <v>638</v>
      </c>
      <c r="B581" s="2" t="s">
        <v>632</v>
      </c>
      <c r="E581" s="2">
        <v>-196</v>
      </c>
      <c r="F581" s="2">
        <v>-190</v>
      </c>
      <c r="G581" s="46">
        <v>-240</v>
      </c>
      <c r="H581" s="46">
        <v>-315</v>
      </c>
      <c r="I581">
        <v>-233.20599999999999</v>
      </c>
      <c r="J581">
        <v>-306.79300000000001</v>
      </c>
      <c r="K581" s="2">
        <f t="shared" si="24"/>
        <v>73.587000000000018</v>
      </c>
      <c r="L581" s="2" t="s">
        <v>22</v>
      </c>
      <c r="M581" s="2">
        <f>IF(TI19294_gegevens_monstervakken3[[#This Row],[Type]]="Smal",70,IF(TI19294_gegevens_monstervakken3[[#This Row],[Type]]="Breed",100,0))</f>
        <v>100</v>
      </c>
      <c r="N581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81" s="37">
        <f t="shared" si="25"/>
        <v>0.56794000000000011</v>
      </c>
      <c r="P581" s="2">
        <v>428</v>
      </c>
      <c r="Q581" s="53">
        <v>214</v>
      </c>
      <c r="R581" s="4">
        <f t="shared" si="26"/>
        <v>243.07832000000005</v>
      </c>
      <c r="S581" s="2" t="s">
        <v>63</v>
      </c>
      <c r="T581" s="7"/>
      <c r="U581" s="2" t="s">
        <v>7</v>
      </c>
      <c r="V581" s="2" t="s">
        <v>8</v>
      </c>
    </row>
    <row r="582" spans="1:22" x14ac:dyDescent="0.25">
      <c r="A582" s="2" t="s">
        <v>639</v>
      </c>
      <c r="B582" s="2" t="s">
        <v>632</v>
      </c>
      <c r="E582" s="2">
        <v>-196</v>
      </c>
      <c r="F582" s="2">
        <v>-190</v>
      </c>
      <c r="G582" s="46">
        <v>-229</v>
      </c>
      <c r="H582" s="46">
        <v>-317</v>
      </c>
      <c r="I582">
        <v>-225.149</v>
      </c>
      <c r="J582">
        <v>-345.04700000000003</v>
      </c>
      <c r="K582" s="2">
        <f t="shared" si="24"/>
        <v>119.89800000000002</v>
      </c>
      <c r="L582" s="2" t="s">
        <v>22</v>
      </c>
      <c r="M582" s="2">
        <f>IF(TI19294_gegevens_monstervakken3[[#This Row],[Type]]="Smal",70,IF(TI19294_gegevens_monstervakken3[[#This Row],[Type]]="Breed",100,0))</f>
        <v>100</v>
      </c>
      <c r="N582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-290</v>
      </c>
      <c r="O582" s="37">
        <f t="shared" si="25"/>
        <v>0.64851000000000003</v>
      </c>
      <c r="P582" s="2">
        <v>535</v>
      </c>
      <c r="Q582" s="53">
        <v>326.34999999999997</v>
      </c>
      <c r="R582" s="4">
        <f t="shared" si="26"/>
        <v>346.95285000000001</v>
      </c>
      <c r="S582" s="2" t="s">
        <v>63</v>
      </c>
      <c r="T582" s="7"/>
      <c r="U582" s="2" t="s">
        <v>7</v>
      </c>
      <c r="V582" s="2" t="s">
        <v>8</v>
      </c>
    </row>
    <row r="583" spans="1:22" x14ac:dyDescent="0.25">
      <c r="A583" s="2" t="s">
        <v>640</v>
      </c>
      <c r="B583" s="2" t="s">
        <v>632</v>
      </c>
      <c r="C583" s="7" t="s">
        <v>648</v>
      </c>
      <c r="E583" s="2">
        <v>-196</v>
      </c>
      <c r="F583" s="2">
        <v>-190</v>
      </c>
      <c r="G583" s="46">
        <v>-258</v>
      </c>
      <c r="H583" s="46">
        <v>-312</v>
      </c>
      <c r="I583">
        <v>-261.45</v>
      </c>
      <c r="J583">
        <v>-378.75100000000003</v>
      </c>
      <c r="K583" s="2">
        <f t="shared" si="24"/>
        <v>117.30100000000004</v>
      </c>
      <c r="L583" s="2" t="s">
        <v>5</v>
      </c>
      <c r="M583" s="2"/>
      <c r="N583" s="4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-378.75100000000003</v>
      </c>
      <c r="O583" s="37">
        <f t="shared" si="25"/>
        <v>1.1730100000000006</v>
      </c>
      <c r="P583" s="2">
        <v>774</v>
      </c>
      <c r="Q583" s="53">
        <v>0</v>
      </c>
      <c r="R583" s="4">
        <f t="shared" si="26"/>
        <v>0</v>
      </c>
      <c r="S583" s="2" t="s">
        <v>63</v>
      </c>
      <c r="T583" s="7"/>
      <c r="U583" s="2" t="s">
        <v>7</v>
      </c>
      <c r="V583" s="2" t="s">
        <v>8</v>
      </c>
    </row>
    <row r="584" spans="1:22" x14ac:dyDescent="0.25">
      <c r="A584" s="2" t="s">
        <v>641</v>
      </c>
      <c r="B584" s="2" t="s">
        <v>632</v>
      </c>
      <c r="E584" s="2">
        <v>-196</v>
      </c>
      <c r="F584" s="2">
        <v>-190</v>
      </c>
      <c r="G584" s="46">
        <v>-235</v>
      </c>
      <c r="H584" s="46">
        <v>-275</v>
      </c>
      <c r="I584">
        <v>-244.89100000000002</v>
      </c>
      <c r="J584">
        <v>-293.262</v>
      </c>
      <c r="K584" s="2">
        <f t="shared" si="24"/>
        <v>48.370999999999981</v>
      </c>
      <c r="L584" s="2" t="s">
        <v>22</v>
      </c>
      <c r="M584" s="2">
        <f>IF(TI19294_gegevens_monstervakken3[[#This Row],[Type]]="Smal",70,IF(TI19294_gegevens_monstervakken3[[#This Row],[Type]]="Breed",100,0))</f>
        <v>100</v>
      </c>
      <c r="N584" s="43">
        <f>IF(TI19294_gegevens_monstervakken3[[#This Row],[Diepte]]="",TI19294_gegevens_monstervakken3[[#This Row],[ok_slib (NAP)3]],(IF(TI19294_gegevens_monstervakken3[[#This Row],[Diepte]]&gt;=TI19294_gegevens_monstervakken3[[#This Row],[Waterpeil legger laagst]]-TI19294_gegevens_monstervakken3[[#This Row],[ok_slib (NAP)3]],TI19294_gegevens_monstervakken3[[#This Row],[ok_slib (NAP)3]],IF(TI19294_gegevens_monstervakken3[[#This Row],[Diepte]]+$P$7&gt;=TI19294_gegevens_monstervakken3[[#This Row],[Waterpeil legger laagst]]-TI19294_gegevens_monstervakken3[[#This Row],[ok_slib (NAP)3]],TI19294_gegevens_monstervakken3[[#This Row],[ok_slib (NAP)3]],TI19294_gegevens_monstervakken3[[#This Row],[Waterpeil legger laagst]]-TI19294_gegevens_monstervakken3[[#This Row],[Diepte]]))))</f>
        <v>-293.262</v>
      </c>
      <c r="O584" s="37">
        <f t="shared" si="25"/>
        <v>0.48370999999999981</v>
      </c>
      <c r="P584" s="2">
        <v>325</v>
      </c>
      <c r="Q584" s="53">
        <v>130</v>
      </c>
      <c r="R584" s="4">
        <f t="shared" si="26"/>
        <v>157.20574999999994</v>
      </c>
      <c r="S584" s="2" t="s">
        <v>63</v>
      </c>
      <c r="T584" s="7"/>
      <c r="U584" s="2" t="s">
        <v>7</v>
      </c>
      <c r="V584" s="2" t="s">
        <v>8</v>
      </c>
    </row>
    <row r="585" spans="1:22" x14ac:dyDescent="0.25">
      <c r="L585" s="2"/>
      <c r="M585" s="2"/>
      <c r="N585" s="4"/>
      <c r="P585" s="4">
        <f>SUM(TI19294_gegevens_monstervakken3[Opp (m2)])</f>
        <v>258757.5</v>
      </c>
      <c r="Q585" s="4">
        <f>SUBTOTAL(109,TI19294_gegevens_monstervakken3[Oud te baggeren (m3)])</f>
        <v>113508.04</v>
      </c>
      <c r="R585" s="4">
        <f>SUBTOTAL(109,TI19294_gegevens_monstervakken3[Hoev. te baggeren
(m3)])</f>
        <v>88811.959780000048</v>
      </c>
      <c r="S585" s="2"/>
      <c r="T585" s="7"/>
      <c r="U585" s="2"/>
      <c r="V585" s="2"/>
    </row>
    <row r="587" spans="1:22" x14ac:dyDescent="0.25">
      <c r="L587" s="5"/>
      <c r="M587" s="5"/>
      <c r="S587" s="2"/>
      <c r="T587" s="7"/>
    </row>
    <row r="588" spans="1:22" x14ac:dyDescent="0.25">
      <c r="L588" s="20"/>
      <c r="M588" s="20"/>
    </row>
    <row r="589" spans="1:22" x14ac:dyDescent="0.25">
      <c r="S589" s="2"/>
      <c r="T589" s="7"/>
    </row>
    <row r="590" spans="1:22" x14ac:dyDescent="0.25">
      <c r="S590" s="2"/>
      <c r="T590" s="7"/>
    </row>
    <row r="591" spans="1:22" x14ac:dyDescent="0.25">
      <c r="S591" s="2"/>
      <c r="T591" s="7"/>
    </row>
  </sheetData>
  <phoneticPr fontId="6" type="noConversion"/>
  <conditionalFormatting sqref="X404:X405">
    <cfRule type="containsText" dxfId="0" priority="1" operator="containsText" text="15">
      <formula>NOT(ISERROR(SEARCH("15",X404)))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E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z r u z + q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D R s z A A u s l G H y Z m 4 5 u Z h 5 A 3 A s q B Z J E E b Z x L c 0 p K i 1 L t 8 n J 0 / X x s 9 G F c G 3 2 o F + w A A A A A / / 8 D A F B L A w Q U A A I A C A A A A C E A P 4 b 0 M t I B A A A G B w A A E w A A A E Z v c m 1 1 b G F z L 1 N l Y 3 R p b 2 4 x L m 3 s k 0 9 v m 0 A Q x e + W / B 1 W m w u W k A X E Q X E r D j V u F V + i R q a n U K E F J r D 1 / k G 7 C 0 l k 5 b t 3 K Y 6 S C t p e e j Q X 4 P 1 G s 2 9 m 9 T Q U h k q B 9 s P b / z i f z W e 6 J g p K l O z 8 d b B e Z R V U 0 I H Q G Z d C G 1 A d O R x A o A g x M P M Z s s 9 e t q o A q 8 S 6 W 2 5 l 0 X I Q x v l C G S x j K Y z 9 0 Q 6 O P 6 T f N C i d r v z r M P T S j X x K N z f X Y b B G t 1 K q U k P e t s p M a S g B w l 9 B A k U t a E E Y 2 h J D 0 g 2 p K t u 1 A E E U l R o 9 g j Y d g E g 9 7 x I N s J b W P 7 A a S i v v x I N E C f 1 R t 1 S n f x 9 x W e g O L 9 z 7 L T D K q Z U j 7 G I X x Z K 1 X O j I v 3 L R Z 1 H I k o o q 8 o O r w E V 3 r T S w N 8 8 M o r f P 5 a 0 U 8 H 3 h D r u 6 w F + V 5 J a V 6 A Z I a a 1 j u 7 i E 5 L b w R E 6 6 M 6 z V R f c n / R N j e z s 3 U T o y q n 3 f M q 6 J q P o r e 2 7 g r V 2 i i N A P U v H B c Q + 1 M 3 G + e z z i X C o 7 h p 3 O 2 C p k 4 M m 8 u O i I e T e S G q D M i j t h w t W y 7 / l L z Q + Z Z j Q f A / k n 0 K s l P R g Y o z p 7 J H b d Y 9 A 7 G R m S T T O u 5 J d Z l 0 / K v u c V f J K E k y C 3 o 3 V 2 T c 3 o 4 J 6 8 G h 0 T R k T 5 G 3 h Z z G d U T F 7 Z + 9 h d 4 H 8 E z w k W + J y + c / r O 6 f t f 6 f s J A A D / / w M A U E s B A i 0 A F A A G A A g A A A A h A C r d q k D S A A A A N w E A A B M A A A A A A A A A A A A A A A A A A A A A A F t D b 2 5 0 Z W 5 0 X 1 R 5 c G V z X S 5 4 b W x Q S w E C L Q A U A A I A C A A A A C E A z r u z + q s A A A D 2 A A A A E g A A A A A A A A A A A A A A A A A L A w A A Q 2 9 u Z m l n L 1 B h Y 2 t h Z 2 U u e G 1 s U E s B A i 0 A F A A C A A g A A A A h A D + G 9 D L S A Q A A B g c A A B M A A A A A A A A A A A A A A A A A 5 g M A A E Z v c m 1 1 b G F z L 1 N l Y 3 R p b 2 4 x L m 1 Q S w U G A A A A A A M A A w D C A A A A 6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g i A A A A A A A A 1 i I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S T E 5 M j k 0 X 2 d l Z 2 V 2 Z W 5 z X 2 1 v b n N 0 Z X J 2 Y W t r Z W 4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1 L T E 5 V D A 4 O j A y O j U z L j Q x N D k z N z R a I i 8 + P E V u d H J 5 I F R 5 c G U 9 I k Z p b G x D b 2 x 1 b W 5 U e X B l c y I g V m F s d W U 9 I n N C Z 1 l E Q X d N R E F 3 W U R B d 0 1 E Q m d Z R y I v P j x F b n R y e S B U e X B l P S J G a W x s Q 2 9 s d W 1 u T m F t Z X M i I F Z h b H V l P S J z W y Z x d W 9 0 O 2 J v c m l u Z y Z x d W 9 0 O y w m c X V v d D t t d i Z x d W 9 0 O y w m c X V v d D t w Z W l s J n F 1 b 3 Q 7 L C Z x d W 9 0 O 2 J r X 3 N s a W I m c X V v d D s s J n F 1 b 3 Q 7 b 2 t f c 2 x p Y i Z x d W 9 0 O y w m c X V v d D t z b G l i Z G l r d G U m c X V v d D s s J n F 1 b 3 Q 7 a F 9 3 Y X R l c i Z x d W 9 0 O y w m c X V v d D t 0 e X B l J n F 1 b 3 Q 7 L C Z x d W 9 0 O 2 9 w c C Z x d W 9 0 O y w m c X V v d D t t M 1 9 2 Y i Z x d W 9 0 O y w m c X V v d D t t M 1 8 x M D B j b S Z x d W 9 0 O y w m c X V v d D t t M 1 8 2 M G N t J n F 1 b 3 Q 7 L C Z x d W 9 0 O 2 J i a 1 9 2 Z X J z c C Z x d W 9 0 O y w m c X V v d D t i Y m t f d 2 F 0 Z X I m c X V v d D s s J n F 1 b 3 Q 7 Y m J r X 2 x h b m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k x O T I 5 N F 9 n Z W d l d m V u c 1 9 t b 2 5 z d G V y d m F r a 2 V u L 0 N o Y W 5 n Z W Q g V H l w Z S 5 7 Y m 9 y a W 5 n L D B 9 J n F 1 b 3 Q 7 L C Z x d W 9 0 O 1 N l Y 3 R p b 2 4 x L 1 R J M T k y O T R f Z 2 V n Z X Z l b n N f b W 9 u c 3 R l c n Z h a 2 t l b i 9 D a G F u Z 2 V k I F R 5 c G U u e 2 1 2 L D F 9 J n F 1 b 3 Q 7 L C Z x d W 9 0 O 1 N l Y 3 R p b 2 4 x L 1 R J M T k y O T R f Z 2 V n Z X Z l b n N f b W 9 u c 3 R l c n Z h a 2 t l b i 9 D a G F u Z 2 V k I F R 5 c G U u e 3 B l a W w s M n 0 m c X V v d D s s J n F 1 b 3 Q 7 U 2 V j d G l v b j E v V E k x O T I 5 N F 9 n Z W d l d m V u c 1 9 t b 2 5 z d G V y d m F r a 2 V u L 0 N o Y W 5 n Z W Q g V H l w Z S 5 7 Y m t f c 2 x p Y i w z f S Z x d W 9 0 O y w m c X V v d D t T Z W N 0 a W 9 u M S 9 U S T E 5 M j k 0 X 2 d l Z 2 V 2 Z W 5 z X 2 1 v b n N 0 Z X J 2 Y W t r Z W 4 v Q 2 h h b m d l Z C B U e X B l L n t v a 1 9 z b G l i L D R 9 J n F 1 b 3 Q 7 L C Z x d W 9 0 O 1 N l Y 3 R p b 2 4 x L 1 R J M T k y O T R f Z 2 V n Z X Z l b n N f b W 9 u c 3 R l c n Z h a 2 t l b i 9 D a G F u Z 2 V k I F R 5 c G U u e 3 N s a W J k a W t 0 Z S w 1 f S Z x d W 9 0 O y w m c X V v d D t T Z W N 0 a W 9 u M S 9 U S T E 5 M j k 0 X 2 d l Z 2 V 2 Z W 5 z X 2 1 v b n N 0 Z X J 2 Y W t r Z W 4 v Q 2 h h b m d l Z C B U e X B l L n t o X 3 d h d G V y L D Z 9 J n F 1 b 3 Q 7 L C Z x d W 9 0 O 1 N l Y 3 R p b 2 4 x L 1 R J M T k y O T R f Z 2 V n Z X Z l b n N f b W 9 u c 3 R l c n Z h a 2 t l b i 9 D a G F u Z 2 V k I F R 5 c G U u e 3 R 5 c G U s N 3 0 m c X V v d D s s J n F 1 b 3 Q 7 U 2 V j d G l v b j E v V E k x O T I 5 N F 9 n Z W d l d m V u c 1 9 t b 2 5 z d G V y d m F r a 2 V u L 0 N o Y W 5 n Z W Q g V H l w Z S 5 7 b 3 B w L D h 9 J n F 1 b 3 Q 7 L C Z x d W 9 0 O 1 N l Y 3 R p b 2 4 x L 1 R J M T k y O T R f Z 2 V n Z X Z l b n N f b W 9 u c 3 R l c n Z h a 2 t l b i 9 D a G F u Z 2 V k I F R 5 c G U u e 2 0 z X 3 Z i L D l 9 J n F 1 b 3 Q 7 L C Z x d W 9 0 O 1 N l Y 3 R p b 2 4 x L 1 R J M T k y O T R f Z 2 V n Z X Z l b n N f b W 9 u c 3 R l c n Z h a 2 t l b i 9 D a G F u Z 2 V k I F R 5 c G U u e 2 0 z X z E w M G N t L D E w f S Z x d W 9 0 O y w m c X V v d D t T Z W N 0 a W 9 u M S 9 U S T E 5 M j k 0 X 2 d l Z 2 V 2 Z W 5 z X 2 1 v b n N 0 Z X J 2 Y W t r Z W 4 v Q 2 h h b m d l Z C B U e X B l L n t t M 1 8 2 M G N t L D E x f S Z x d W 9 0 O y w m c X V v d D t T Z W N 0 a W 9 u M S 9 U S T E 5 M j k 0 X 2 d l Z 2 V 2 Z W 5 z X 2 1 v b n N 0 Z X J 2 Y W t r Z W 4 v Q 2 h h b m d l Z C B U e X B l L n t i Y m t f d m V y c 3 A s M T J 9 J n F 1 b 3 Q 7 L C Z x d W 9 0 O 1 N l Y 3 R p b 2 4 x L 1 R J M T k y O T R f Z 2 V n Z X Z l b n N f b W 9 u c 3 R l c n Z h a 2 t l b i 9 D a G F u Z 2 V k I F R 5 c G U u e 2 J i a 1 9 3 Y X R l c i w x M 3 0 m c X V v d D s s J n F 1 b 3 Q 7 U 2 V j d G l v b j E v V E k x O T I 5 N F 9 n Z W d l d m V u c 1 9 t b 2 5 z d G V y d m F r a 2 V u L 0 N o Y W 5 n Z W Q g V H l w Z S 5 7 Y m J r X 2 x h b m Q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U S T E 5 M j k 0 X 2 d l Z 2 V 2 Z W 5 z X 2 1 v b n N 0 Z X J 2 Y W t r Z W 4 v Q 2 h h b m d l Z C B U e X B l L n t i b 3 J p b m c s M H 0 m c X V v d D s s J n F 1 b 3 Q 7 U 2 V j d G l v b j E v V E k x O T I 5 N F 9 n Z W d l d m V u c 1 9 t b 2 5 z d G V y d m F r a 2 V u L 0 N o Y W 5 n Z W Q g V H l w Z S 5 7 b X Y s M X 0 m c X V v d D s s J n F 1 b 3 Q 7 U 2 V j d G l v b j E v V E k x O T I 5 N F 9 n Z W d l d m V u c 1 9 t b 2 5 z d G V y d m F r a 2 V u L 0 N o Y W 5 n Z W Q g V H l w Z S 5 7 c G V p b C w y f S Z x d W 9 0 O y w m c X V v d D t T Z W N 0 a W 9 u M S 9 U S T E 5 M j k 0 X 2 d l Z 2 V 2 Z W 5 z X 2 1 v b n N 0 Z X J 2 Y W t r Z W 4 v Q 2 h h b m d l Z C B U e X B l L n t i a 1 9 z b G l i L D N 9 J n F 1 b 3 Q 7 L C Z x d W 9 0 O 1 N l Y 3 R p b 2 4 x L 1 R J M T k y O T R f Z 2 V n Z X Z l b n N f b W 9 u c 3 R l c n Z h a 2 t l b i 9 D a G F u Z 2 V k I F R 5 c G U u e 2 9 r X 3 N s a W I s N H 0 m c X V v d D s s J n F 1 b 3 Q 7 U 2 V j d G l v b j E v V E k x O T I 5 N F 9 n Z W d l d m V u c 1 9 t b 2 5 z d G V y d m F r a 2 V u L 0 N o Y W 5 n Z W Q g V H l w Z S 5 7 c 2 x p Y m R p a 3 R l L D V 9 J n F 1 b 3 Q 7 L C Z x d W 9 0 O 1 N l Y 3 R p b 2 4 x L 1 R J M T k y O T R f Z 2 V n Z X Z l b n N f b W 9 u c 3 R l c n Z h a 2 t l b i 9 D a G F u Z 2 V k I F R 5 c G U u e 2 h f d 2 F 0 Z X I s N n 0 m c X V v d D s s J n F 1 b 3 Q 7 U 2 V j d G l v b j E v V E k x O T I 5 N F 9 n Z W d l d m V u c 1 9 t b 2 5 z d G V y d m F r a 2 V u L 0 N o Y W 5 n Z W Q g V H l w Z S 5 7 d H l w Z S w 3 f S Z x d W 9 0 O y w m c X V v d D t T Z W N 0 a W 9 u M S 9 U S T E 5 M j k 0 X 2 d l Z 2 V 2 Z W 5 z X 2 1 v b n N 0 Z X J 2 Y W t r Z W 4 v Q 2 h h b m d l Z C B U e X B l L n t v c H A s O H 0 m c X V v d D s s J n F 1 b 3 Q 7 U 2 V j d G l v b j E v V E k x O T I 5 N F 9 n Z W d l d m V u c 1 9 t b 2 5 z d G V y d m F r a 2 V u L 0 N o Y W 5 n Z W Q g V H l w Z S 5 7 b T N f d m I s O X 0 m c X V v d D s s J n F 1 b 3 Q 7 U 2 V j d G l v b j E v V E k x O T I 5 N F 9 n Z W d l d m V u c 1 9 t b 2 5 z d G V y d m F r a 2 V u L 0 N o Y W 5 n Z W Q g V H l w Z S 5 7 b T N f M T A w Y 2 0 s M T B 9 J n F 1 b 3 Q 7 L C Z x d W 9 0 O 1 N l Y 3 R p b 2 4 x L 1 R J M T k y O T R f Z 2 V n Z X Z l b n N f b W 9 u c 3 R l c n Z h a 2 t l b i 9 D a G F u Z 2 V k I F R 5 c G U u e 2 0 z X z Y w Y 2 0 s M T F 9 J n F 1 b 3 Q 7 L C Z x d W 9 0 O 1 N l Y 3 R p b 2 4 x L 1 R J M T k y O T R f Z 2 V n Z X Z l b n N f b W 9 u c 3 R l c n Z h a 2 t l b i 9 D a G F u Z 2 V k I F R 5 c G U u e 2 J i a 1 9 2 Z X J z c C w x M n 0 m c X V v d D s s J n F 1 b 3 Q 7 U 2 V j d G l v b j E v V E k x O T I 5 N F 9 n Z W d l d m V u c 1 9 t b 2 5 z d G V y d m F r a 2 V u L 0 N o Y W 5 n Z W Q g V H l w Z S 5 7 Y m J r X 3 d h d G V y L D E z f S Z x d W 9 0 O y w m c X V v d D t T Z W N 0 a W 9 u M S 9 U S T E 5 M j k 0 X 2 d l Z 2 V 2 Z W 5 z X 2 1 v b n N 0 Z X J 2 Y W t r Z W 4 v Q 2 h h b m d l Z C B U e X B l L n t i Y m t f b G F u Z C w x N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J M T k y O T R f Z 2 V n Z X Z l b n N f b W 9 u c 3 R l c n Z h a 2 t l b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N z I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S 0 x O V Q w O D o w M j o 1 M y 4 0 M T Q 5 M z c 0 W i I v P j x F b n R y e S B U e X B l P S J G a W x s Q 2 9 s d W 1 u V H l w Z X M i I F Z h b H V l P S J z Q m d Z R E F 3 T U R B d 1 l E Q X d N R E J n W U c i L z 4 8 R W 5 0 c n k g V H l w Z T 0 i R m l s b E N v b H V t b k 5 h b W V z I i B W Y W x 1 Z T 0 i c 1 s m c X V v d D t i b 3 J p b m c m c X V v d D s s J n F 1 b 3 Q 7 b X Y m c X V v d D s s J n F 1 b 3 Q 7 c G V p b C Z x d W 9 0 O y w m c X V v d D t i a 1 9 z b G l i J n F 1 b 3 Q 7 L C Z x d W 9 0 O 2 9 r X 3 N s a W I m c X V v d D s s J n F 1 b 3 Q 7 c 2 x p Y m R p a 3 R l J n F 1 b 3 Q 7 L C Z x d W 9 0 O 2 h f d 2 F 0 Z X I m c X V v d D s s J n F 1 b 3 Q 7 d H l w Z S Z x d W 9 0 O y w m c X V v d D t v c H A m c X V v d D s s J n F 1 b 3 Q 7 b T N f d m I m c X V v d D s s J n F 1 b 3 Q 7 b T N f M T A w Y 2 0 m c X V v d D s s J n F 1 b 3 Q 7 b T N f N j B j b S Z x d W 9 0 O y w m c X V v d D t i Y m t f d m V y c 3 A m c X V v d D s s J n F 1 b 3 Q 7 Y m J r X 3 d h d G V y J n F 1 b 3 Q 7 L C Z x d W 9 0 O 2 J i a 1 9 s Y W 5 k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J M T k y O T R f Z 2 V n Z X Z l b n N f b W 9 u c 3 R l c n Z h a 2 t l b i 9 D a G F u Z 2 V k I F R 5 c G U u e 2 J v c m l u Z y w w f S Z x d W 9 0 O y w m c X V v d D t T Z W N 0 a W 9 u M S 9 U S T E 5 M j k 0 X 2 d l Z 2 V 2 Z W 5 z X 2 1 v b n N 0 Z X J 2 Y W t r Z W 4 v Q 2 h h b m d l Z C B U e X B l L n t t d i w x f S Z x d W 9 0 O y w m c X V v d D t T Z W N 0 a W 9 u M S 9 U S T E 5 M j k 0 X 2 d l Z 2 V 2 Z W 5 z X 2 1 v b n N 0 Z X J 2 Y W t r Z W 4 v Q 2 h h b m d l Z C B U e X B l L n t w Z W l s L D J 9 J n F 1 b 3 Q 7 L C Z x d W 9 0 O 1 N l Y 3 R p b 2 4 x L 1 R J M T k y O T R f Z 2 V n Z X Z l b n N f b W 9 u c 3 R l c n Z h a 2 t l b i 9 D a G F u Z 2 V k I F R 5 c G U u e 2 J r X 3 N s a W I s M 3 0 m c X V v d D s s J n F 1 b 3 Q 7 U 2 V j d G l v b j E v V E k x O T I 5 N F 9 n Z W d l d m V u c 1 9 t b 2 5 z d G V y d m F r a 2 V u L 0 N o Y W 5 n Z W Q g V H l w Z S 5 7 b 2 t f c 2 x p Y i w 0 f S Z x d W 9 0 O y w m c X V v d D t T Z W N 0 a W 9 u M S 9 U S T E 5 M j k 0 X 2 d l Z 2 V 2 Z W 5 z X 2 1 v b n N 0 Z X J 2 Y W t r Z W 4 v Q 2 h h b m d l Z C B U e X B l L n t z b G l i Z G l r d G U s N X 0 m c X V v d D s s J n F 1 b 3 Q 7 U 2 V j d G l v b j E v V E k x O T I 5 N F 9 n Z W d l d m V u c 1 9 t b 2 5 z d G V y d m F r a 2 V u L 0 N o Y W 5 n Z W Q g V H l w Z S 5 7 a F 9 3 Y X R l c i w 2 f S Z x d W 9 0 O y w m c X V v d D t T Z W N 0 a W 9 u M S 9 U S T E 5 M j k 0 X 2 d l Z 2 V 2 Z W 5 z X 2 1 v b n N 0 Z X J 2 Y W t r Z W 4 v Q 2 h h b m d l Z C B U e X B l L n t 0 e X B l L D d 9 J n F 1 b 3 Q 7 L C Z x d W 9 0 O 1 N l Y 3 R p b 2 4 x L 1 R J M T k y O T R f Z 2 V n Z X Z l b n N f b W 9 u c 3 R l c n Z h a 2 t l b i 9 D a G F u Z 2 V k I F R 5 c G U u e 2 9 w c C w 4 f S Z x d W 9 0 O y w m c X V v d D t T Z W N 0 a W 9 u M S 9 U S T E 5 M j k 0 X 2 d l Z 2 V 2 Z W 5 z X 2 1 v b n N 0 Z X J 2 Y W t r Z W 4 v Q 2 h h b m d l Z C B U e X B l L n t t M 1 9 2 Y i w 5 f S Z x d W 9 0 O y w m c X V v d D t T Z W N 0 a W 9 u M S 9 U S T E 5 M j k 0 X 2 d l Z 2 V 2 Z W 5 z X 2 1 v b n N 0 Z X J 2 Y W t r Z W 4 v Q 2 h h b m d l Z C B U e X B l L n t t M 1 8 x M D B j b S w x M H 0 m c X V v d D s s J n F 1 b 3 Q 7 U 2 V j d G l v b j E v V E k x O T I 5 N F 9 n Z W d l d m V u c 1 9 t b 2 5 z d G V y d m F r a 2 V u L 0 N o Y W 5 n Z W Q g V H l w Z S 5 7 b T N f N j B j b S w x M X 0 m c X V v d D s s J n F 1 b 3 Q 7 U 2 V j d G l v b j E v V E k x O T I 5 N F 9 n Z W d l d m V u c 1 9 t b 2 5 z d G V y d m F r a 2 V u L 0 N o Y W 5 n Z W Q g V H l w Z S 5 7 Y m J r X 3 Z l c n N w L D E y f S Z x d W 9 0 O y w m c X V v d D t T Z W N 0 a W 9 u M S 9 U S T E 5 M j k 0 X 2 d l Z 2 V 2 Z W 5 z X 2 1 v b n N 0 Z X J 2 Y W t r Z W 4 v Q 2 h h b m d l Z C B U e X B l L n t i Y m t f d 2 F 0 Z X I s M T N 9 J n F 1 b 3 Q 7 L C Z x d W 9 0 O 1 N l Y 3 R p b 2 4 x L 1 R J M T k y O T R f Z 2 V n Z X Z l b n N f b W 9 u c 3 R l c n Z h a 2 t l b i 9 D a G F u Z 2 V k I F R 5 c G U u e 2 J i a 1 9 s Y W 5 k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E k x O T I 5 N F 9 n Z W d l d m V u c 1 9 t b 2 5 z d G V y d m F r a 2 V u L 0 N o Y W 5 n Z W Q g V H l w Z S 5 7 Y m 9 y a W 5 n L D B 9 J n F 1 b 3 Q 7 L C Z x d W 9 0 O 1 N l Y 3 R p b 2 4 x L 1 R J M T k y O T R f Z 2 V n Z X Z l b n N f b W 9 u c 3 R l c n Z h a 2 t l b i 9 D a G F u Z 2 V k I F R 5 c G U u e 2 1 2 L D F 9 J n F 1 b 3 Q 7 L C Z x d W 9 0 O 1 N l Y 3 R p b 2 4 x L 1 R J M T k y O T R f Z 2 V n Z X Z l b n N f b W 9 u c 3 R l c n Z h a 2 t l b i 9 D a G F u Z 2 V k I F R 5 c G U u e 3 B l a W w s M n 0 m c X V v d D s s J n F 1 b 3 Q 7 U 2 V j d G l v b j E v V E k x O T I 5 N F 9 n Z W d l d m V u c 1 9 t b 2 5 z d G V y d m F r a 2 V u L 0 N o Y W 5 n Z W Q g V H l w Z S 5 7 Y m t f c 2 x p Y i w z f S Z x d W 9 0 O y w m c X V v d D t T Z W N 0 a W 9 u M S 9 U S T E 5 M j k 0 X 2 d l Z 2 V 2 Z W 5 z X 2 1 v b n N 0 Z X J 2 Y W t r Z W 4 v Q 2 h h b m d l Z C B U e X B l L n t v a 1 9 z b G l i L D R 9 J n F 1 b 3 Q 7 L C Z x d W 9 0 O 1 N l Y 3 R p b 2 4 x L 1 R J M T k y O T R f Z 2 V n Z X Z l b n N f b W 9 u c 3 R l c n Z h a 2 t l b i 9 D a G F u Z 2 V k I F R 5 c G U u e 3 N s a W J k a W t 0 Z S w 1 f S Z x d W 9 0 O y w m c X V v d D t T Z W N 0 a W 9 u M S 9 U S T E 5 M j k 0 X 2 d l Z 2 V 2 Z W 5 z X 2 1 v b n N 0 Z X J 2 Y W t r Z W 4 v Q 2 h h b m d l Z C B U e X B l L n t o X 3 d h d G V y L D Z 9 J n F 1 b 3 Q 7 L C Z x d W 9 0 O 1 N l Y 3 R p b 2 4 x L 1 R J M T k y O T R f Z 2 V n Z X Z l b n N f b W 9 u c 3 R l c n Z h a 2 t l b i 9 D a G F u Z 2 V k I F R 5 c G U u e 3 R 5 c G U s N 3 0 m c X V v d D s s J n F 1 b 3 Q 7 U 2 V j d G l v b j E v V E k x O T I 5 N F 9 n Z W d l d m V u c 1 9 t b 2 5 z d G V y d m F r a 2 V u L 0 N o Y W 5 n Z W Q g V H l w Z S 5 7 b 3 B w L D h 9 J n F 1 b 3 Q 7 L C Z x d W 9 0 O 1 N l Y 3 R p b 2 4 x L 1 R J M T k y O T R f Z 2 V n Z X Z l b n N f b W 9 u c 3 R l c n Z h a 2 t l b i 9 D a G F u Z 2 V k I F R 5 c G U u e 2 0 z X 3 Z i L D l 9 J n F 1 b 3 Q 7 L C Z x d W 9 0 O 1 N l Y 3 R p b 2 4 x L 1 R J M T k y O T R f Z 2 V n Z X Z l b n N f b W 9 u c 3 R l c n Z h a 2 t l b i 9 D a G F u Z 2 V k I F R 5 c G U u e 2 0 z X z E w M G N t L D E w f S Z x d W 9 0 O y w m c X V v d D t T Z W N 0 a W 9 u M S 9 U S T E 5 M j k 0 X 2 d l Z 2 V 2 Z W 5 z X 2 1 v b n N 0 Z X J 2 Y W t r Z W 4 v Q 2 h h b m d l Z C B U e X B l L n t t M 1 8 2 M G N t L D E x f S Z x d W 9 0 O y w m c X V v d D t T Z W N 0 a W 9 u M S 9 U S T E 5 M j k 0 X 2 d l Z 2 V 2 Z W 5 z X 2 1 v b n N 0 Z X J 2 Y W t r Z W 4 v Q 2 h h b m d l Z C B U e X B l L n t i Y m t f d m V y c 3 A s M T J 9 J n F 1 b 3 Q 7 L C Z x d W 9 0 O 1 N l Y 3 R p b 2 4 x L 1 R J M T k y O T R f Z 2 V n Z X Z l b n N f b W 9 u c 3 R l c n Z h a 2 t l b i 9 D a G F u Z 2 V k I F R 5 c G U u e 2 J i a 1 9 3 Y X R l c i w x M 3 0 m c X V v d D s s J n F 1 b 3 Q 7 U 2 V j d G l v b j E v V E k x O T I 5 N F 9 n Z W d l d m V u c 1 9 t b 2 5 z d G V y d m F r a 2 V u L 0 N o Y W 5 n Z W Q g V H l w Z S 5 7 Y m J r X 2 x h b m Q s M T R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Z p b G x U Y X J n Z X Q i I F Z h b H V l P S J z V E k x O T I 5 N F 9 n Z W d l d m V u c 1 9 t b 2 5 z d G V y d m F r a 2 V u M y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J M T k y O T R f Z 2 V n Z X Z l b n N f b W 9 u c 3 R l c n Z h a 2 t l b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J M T k y O T R f Z 2 V n Z X Z l b n N f b W 9 u c 3 R l c n Z h a 2 t l b i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J M T k y O T R f Z 2 V n Z X Z l b n N f b W 9 u c 3 R l c n Z h a 2 t l b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k x O T I 5 N F 9 n Z W d l d m V u c 1 9 t b 2 5 z d G V y d m F r a 2 V u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k x O T I 5 N F 9 n Z W d l d m V u c 1 9 t b 2 5 z d G V y d m F r a 2 V u J T I w K D I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k x O T I 5 N F 9 n Z W d l d m V u c 1 9 t b 2 5 z d G V y d m F r a 2 V u J T I w K D I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g L o 6 P d p s U U a m E z T H j E n v 0 Q A A A A A C A A A A A A A D Z g A A w A A A A B A A A A D s L K O x C v U q U S J 7 R Y X s w H 9 R A A A A A A S A A A C g A A A A E A A A A H e U d E T g J E T + P K 4 R q X Z M R j 9 Q A A A A j C t i Y 5 G 0 S F s 5 F 2 s Y 2 F J 2 o l V u h R x B F O y 2 l / Z M I f A j 0 1 h 3 G R U z X 0 p 3 W N e O f o I e 6 b L Y v F K 0 N f e h 9 n Z c / 2 G M M R p y 4 e S e p v s s 5 G T j M c j y i b r A h E A U A A A A 3 o W R P J m 3 3 Q J s F F 2 f F + 8 O L 9 A A q 2 8 = < / D a t a M a s h u p > 
</file>

<file path=customXml/itemProps1.xml><?xml version="1.0" encoding="utf-8"?>
<ds:datastoreItem xmlns:ds="http://schemas.openxmlformats.org/officeDocument/2006/customXml" ds:itemID="{C6A7A61A-7379-41D8-ADD0-BBF952932A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Totaal 70 diepgang</vt:lpstr>
      <vt:lpstr>'Totaal 70 diepgang'!Afdrukbereik</vt:lpstr>
      <vt:lpstr>'Totaal 70 diepgang'!Afdruktitels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 van Rijsbergen</dc:creator>
  <cp:lastModifiedBy>Henriëtte Noordhof</cp:lastModifiedBy>
  <cp:lastPrinted>2022-10-28T12:59:17Z</cp:lastPrinted>
  <dcterms:created xsi:type="dcterms:W3CDTF">2021-05-19T08:02:32Z</dcterms:created>
  <dcterms:modified xsi:type="dcterms:W3CDTF">2024-01-26T11:12:31Z</dcterms:modified>
</cp:coreProperties>
</file>